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nd User\Downloads\"/>
    </mc:Choice>
  </mc:AlternateContent>
  <bookViews>
    <workbookView xWindow="0" yWindow="0" windowWidth="23040" windowHeight="9408" tabRatio="500" activeTab="1"/>
  </bookViews>
  <sheets>
    <sheet name="Games &amp; Picks" sheetId="7" r:id="rId1"/>
    <sheet name="Score" sheetId="4" r:id="rId2"/>
    <sheet name="Streaks" sheetId="8" r:id="rId3"/>
    <sheet name="New Years Bonus" sheetId="13" r:id="rId4"/>
    <sheet name="Playoff Bonus" sheetId="12" r:id="rId5"/>
  </sheets>
  <definedNames>
    <definedName name="_xlnm._FilterDatabase" localSheetId="1" hidden="1">Score!$B$1:$AV$46</definedName>
  </definedNames>
  <calcPr calcId="152511" concurrentCalc="0"/>
</workbook>
</file>

<file path=xl/calcChain.xml><?xml version="1.0" encoding="utf-8"?>
<calcChain xmlns="http://schemas.openxmlformats.org/spreadsheetml/2006/main">
  <c r="AP41" i="4" l="1"/>
  <c r="AP35" i="4"/>
  <c r="AO35" i="4"/>
  <c r="AN35" i="4"/>
  <c r="AK35" i="4"/>
  <c r="AJ35" i="4"/>
  <c r="C1" i="8"/>
  <c r="C2" i="8"/>
  <c r="D1" i="8"/>
  <c r="D2" i="8"/>
  <c r="E1" i="8"/>
  <c r="E2" i="8"/>
  <c r="F1" i="8"/>
  <c r="F2" i="8"/>
  <c r="G1" i="8"/>
  <c r="G2" i="8"/>
  <c r="H1" i="8"/>
  <c r="H2" i="8"/>
  <c r="I1" i="8"/>
  <c r="I2" i="8"/>
  <c r="J1" i="8"/>
  <c r="J2" i="8"/>
  <c r="K1" i="8"/>
  <c r="K2" i="8"/>
  <c r="L1" i="8"/>
  <c r="L2" i="8"/>
  <c r="M1" i="8"/>
  <c r="M2" i="8"/>
  <c r="N1" i="8"/>
  <c r="N2" i="8"/>
  <c r="O1" i="8"/>
  <c r="O2" i="8"/>
  <c r="P1" i="8"/>
  <c r="P2" i="8"/>
  <c r="Q1" i="8"/>
  <c r="Q2" i="8"/>
  <c r="R1" i="8"/>
  <c r="R2" i="8"/>
  <c r="S1" i="8"/>
  <c r="S2" i="8"/>
  <c r="T1" i="8"/>
  <c r="T2" i="8"/>
  <c r="U1" i="8"/>
  <c r="U2" i="8"/>
  <c r="V1" i="8"/>
  <c r="V2" i="8"/>
  <c r="W1" i="8"/>
  <c r="W2" i="8"/>
  <c r="X1" i="8"/>
  <c r="X2" i="8"/>
  <c r="Y1" i="8"/>
  <c r="Y2" i="8"/>
  <c r="Z1" i="8"/>
  <c r="Z2" i="8"/>
  <c r="AA1" i="8"/>
  <c r="AA2" i="8"/>
  <c r="AB1" i="8"/>
  <c r="AB2" i="8"/>
  <c r="AC1" i="8"/>
  <c r="AC2" i="8"/>
  <c r="AD1" i="8"/>
  <c r="AD2" i="8"/>
  <c r="AE1" i="8"/>
  <c r="AE2" i="8"/>
  <c r="AF1" i="8"/>
  <c r="AF2" i="8"/>
  <c r="AG1" i="8"/>
  <c r="AG2" i="8"/>
  <c r="AH1" i="8"/>
  <c r="AH2" i="8"/>
  <c r="AI1" i="8"/>
  <c r="AI2" i="8"/>
  <c r="AJ1" i="8"/>
  <c r="AJ2" i="8"/>
  <c r="AK1" i="8"/>
  <c r="AK2" i="8"/>
  <c r="AL1" i="8"/>
  <c r="AL2" i="8"/>
  <c r="AM1" i="8"/>
  <c r="AM2" i="8"/>
  <c r="AN1" i="8"/>
  <c r="AN2" i="8"/>
  <c r="AO1" i="8"/>
  <c r="AO2" i="8"/>
  <c r="AP1" i="8"/>
  <c r="AP2" i="8"/>
  <c r="AQ1" i="8"/>
  <c r="AQ2" i="8"/>
  <c r="AR1" i="8"/>
  <c r="AR2" i="8"/>
  <c r="AS1" i="8"/>
  <c r="AS2" i="8"/>
  <c r="AT1" i="8"/>
  <c r="AT2" i="8"/>
  <c r="B1" i="8"/>
  <c r="B2" i="8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S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R3" i="8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M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K3" i="8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Y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AT5" i="13"/>
  <c r="AT4" i="13"/>
  <c r="AT3" i="13"/>
  <c r="AT2" i="13"/>
  <c r="AT6" i="13"/>
  <c r="B46" i="4"/>
  <c r="AS46" i="4"/>
  <c r="AS5" i="13"/>
  <c r="AS4" i="13"/>
  <c r="AS3" i="13"/>
  <c r="AS2" i="13"/>
  <c r="AS6" i="13"/>
  <c r="B45" i="4"/>
  <c r="AS45" i="4"/>
  <c r="AR5" i="13"/>
  <c r="AR4" i="13"/>
  <c r="AR3" i="13"/>
  <c r="AR2" i="13"/>
  <c r="AR6" i="13"/>
  <c r="B44" i="4"/>
  <c r="AS44" i="4"/>
  <c r="AQ5" i="13"/>
  <c r="AQ4" i="13"/>
  <c r="AQ3" i="13"/>
  <c r="AQ2" i="13"/>
  <c r="AQ6" i="13"/>
  <c r="B43" i="4"/>
  <c r="AS43" i="4"/>
  <c r="AP5" i="13"/>
  <c r="AP4" i="13"/>
  <c r="AP3" i="13"/>
  <c r="AP2" i="13"/>
  <c r="AP6" i="13"/>
  <c r="B42" i="4"/>
  <c r="AS42" i="4"/>
  <c r="AO5" i="13"/>
  <c r="AO4" i="13"/>
  <c r="AO3" i="13"/>
  <c r="AO2" i="13"/>
  <c r="AO6" i="13"/>
  <c r="B41" i="4"/>
  <c r="AS41" i="4"/>
  <c r="AN5" i="13"/>
  <c r="AN4" i="13"/>
  <c r="AN3" i="13"/>
  <c r="AN2" i="13"/>
  <c r="AN6" i="13"/>
  <c r="B40" i="4"/>
  <c r="AS40" i="4"/>
  <c r="AM5" i="13"/>
  <c r="AM4" i="13"/>
  <c r="AM3" i="13"/>
  <c r="AM2" i="13"/>
  <c r="AM6" i="13"/>
  <c r="B39" i="4"/>
  <c r="AS39" i="4"/>
  <c r="AL5" i="13"/>
  <c r="AL4" i="13"/>
  <c r="AL3" i="13"/>
  <c r="AL2" i="13"/>
  <c r="AL6" i="13"/>
  <c r="B38" i="4"/>
  <c r="AS38" i="4"/>
  <c r="AK5" i="13"/>
  <c r="AK4" i="13"/>
  <c r="AK3" i="13"/>
  <c r="AK2" i="13"/>
  <c r="AK6" i="13"/>
  <c r="B37" i="4"/>
  <c r="AS37" i="4"/>
  <c r="AJ5" i="13"/>
  <c r="AJ4" i="13"/>
  <c r="AJ3" i="13"/>
  <c r="AJ2" i="13"/>
  <c r="AJ6" i="13"/>
  <c r="B36" i="4"/>
  <c r="AS36" i="4"/>
  <c r="AI5" i="13"/>
  <c r="AI4" i="13"/>
  <c r="AI3" i="13"/>
  <c r="AI2" i="13"/>
  <c r="AI6" i="13"/>
  <c r="B35" i="4"/>
  <c r="AS35" i="4"/>
  <c r="AH5" i="13"/>
  <c r="AH4" i="13"/>
  <c r="AH3" i="13"/>
  <c r="AH2" i="13"/>
  <c r="AH6" i="13"/>
  <c r="B34" i="4"/>
  <c r="AS34" i="4"/>
  <c r="AG5" i="13"/>
  <c r="AG4" i="13"/>
  <c r="AG3" i="13"/>
  <c r="AG2" i="13"/>
  <c r="AG6" i="13"/>
  <c r="B33" i="4"/>
  <c r="AS33" i="4"/>
  <c r="AF5" i="13"/>
  <c r="AF4" i="13"/>
  <c r="AF3" i="13"/>
  <c r="AF2" i="13"/>
  <c r="AF6" i="13"/>
  <c r="B32" i="4"/>
  <c r="AS32" i="4"/>
  <c r="AE5" i="13"/>
  <c r="AE4" i="13"/>
  <c r="AE3" i="13"/>
  <c r="AE2" i="13"/>
  <c r="AE6" i="13"/>
  <c r="B31" i="4"/>
  <c r="AS31" i="4"/>
  <c r="AD5" i="13"/>
  <c r="AD4" i="13"/>
  <c r="AD3" i="13"/>
  <c r="AD2" i="13"/>
  <c r="AD6" i="13"/>
  <c r="B30" i="4"/>
  <c r="AS30" i="4"/>
  <c r="AC5" i="13"/>
  <c r="AC4" i="13"/>
  <c r="AC3" i="13"/>
  <c r="AC2" i="13"/>
  <c r="AC6" i="13"/>
  <c r="B29" i="4"/>
  <c r="AS29" i="4"/>
  <c r="AB5" i="13"/>
  <c r="AB4" i="13"/>
  <c r="AB3" i="13"/>
  <c r="AB2" i="13"/>
  <c r="AB6" i="13"/>
  <c r="B28" i="4"/>
  <c r="AS28" i="4"/>
  <c r="AA5" i="13"/>
  <c r="AA4" i="13"/>
  <c r="AA3" i="13"/>
  <c r="AA2" i="13"/>
  <c r="AA6" i="13"/>
  <c r="B27" i="4"/>
  <c r="AS27" i="4"/>
  <c r="Z5" i="13"/>
  <c r="Z4" i="13"/>
  <c r="Z3" i="13"/>
  <c r="Z2" i="13"/>
  <c r="Z6" i="13"/>
  <c r="B26" i="4"/>
  <c r="AS26" i="4"/>
  <c r="Y5" i="13"/>
  <c r="Y4" i="13"/>
  <c r="Y3" i="13"/>
  <c r="Y2" i="13"/>
  <c r="Y6" i="13"/>
  <c r="B25" i="4"/>
  <c r="AS25" i="4"/>
  <c r="X5" i="13"/>
  <c r="X4" i="13"/>
  <c r="X3" i="13"/>
  <c r="X2" i="13"/>
  <c r="X6" i="13"/>
  <c r="B24" i="4"/>
  <c r="AS24" i="4"/>
  <c r="W5" i="13"/>
  <c r="W4" i="13"/>
  <c r="W3" i="13"/>
  <c r="W2" i="13"/>
  <c r="W6" i="13"/>
  <c r="B23" i="4"/>
  <c r="AS23" i="4"/>
  <c r="V5" i="13"/>
  <c r="V4" i="13"/>
  <c r="V3" i="13"/>
  <c r="V2" i="13"/>
  <c r="V6" i="13"/>
  <c r="B22" i="4"/>
  <c r="AS22" i="4"/>
  <c r="U5" i="13"/>
  <c r="U4" i="13"/>
  <c r="U3" i="13"/>
  <c r="U2" i="13"/>
  <c r="U6" i="13"/>
  <c r="B21" i="4"/>
  <c r="AS21" i="4"/>
  <c r="T5" i="13"/>
  <c r="T4" i="13"/>
  <c r="T3" i="13"/>
  <c r="T2" i="13"/>
  <c r="T6" i="13"/>
  <c r="B20" i="4"/>
  <c r="AS20" i="4"/>
  <c r="S5" i="13"/>
  <c r="S4" i="13"/>
  <c r="S3" i="13"/>
  <c r="S2" i="13"/>
  <c r="S6" i="13"/>
  <c r="B19" i="4"/>
  <c r="AS19" i="4"/>
  <c r="R5" i="13"/>
  <c r="R4" i="13"/>
  <c r="R3" i="13"/>
  <c r="R2" i="13"/>
  <c r="R6" i="13"/>
  <c r="B18" i="4"/>
  <c r="AS18" i="4"/>
  <c r="Q5" i="13"/>
  <c r="Q4" i="13"/>
  <c r="Q3" i="13"/>
  <c r="Q2" i="13"/>
  <c r="Q6" i="13"/>
  <c r="B17" i="4"/>
  <c r="AS17" i="4"/>
  <c r="P5" i="13"/>
  <c r="P4" i="13"/>
  <c r="P3" i="13"/>
  <c r="P2" i="13"/>
  <c r="P6" i="13"/>
  <c r="B16" i="4"/>
  <c r="AS16" i="4"/>
  <c r="O5" i="13"/>
  <c r="O4" i="13"/>
  <c r="O3" i="13"/>
  <c r="O2" i="13"/>
  <c r="O6" i="13"/>
  <c r="B15" i="4"/>
  <c r="AS15" i="4"/>
  <c r="N5" i="13"/>
  <c r="N4" i="13"/>
  <c r="N3" i="13"/>
  <c r="N2" i="13"/>
  <c r="N6" i="13"/>
  <c r="B14" i="4"/>
  <c r="AS14" i="4"/>
  <c r="M5" i="13"/>
  <c r="M4" i="13"/>
  <c r="M3" i="13"/>
  <c r="M2" i="13"/>
  <c r="M6" i="13"/>
  <c r="B13" i="4"/>
  <c r="AS13" i="4"/>
  <c r="L5" i="13"/>
  <c r="L4" i="13"/>
  <c r="L3" i="13"/>
  <c r="L2" i="13"/>
  <c r="L6" i="13"/>
  <c r="B12" i="4"/>
  <c r="AS12" i="4"/>
  <c r="K5" i="13"/>
  <c r="K4" i="13"/>
  <c r="K3" i="13"/>
  <c r="K2" i="13"/>
  <c r="K6" i="13"/>
  <c r="B11" i="4"/>
  <c r="AS11" i="4"/>
  <c r="J5" i="13"/>
  <c r="J4" i="13"/>
  <c r="J3" i="13"/>
  <c r="J2" i="13"/>
  <c r="J6" i="13"/>
  <c r="B10" i="4"/>
  <c r="AS10" i="4"/>
  <c r="I5" i="13"/>
  <c r="I4" i="13"/>
  <c r="I3" i="13"/>
  <c r="I2" i="13"/>
  <c r="I6" i="13"/>
  <c r="B9" i="4"/>
  <c r="AS9" i="4"/>
  <c r="H5" i="13"/>
  <c r="H4" i="13"/>
  <c r="H3" i="13"/>
  <c r="H2" i="13"/>
  <c r="H6" i="13"/>
  <c r="B8" i="4"/>
  <c r="AS8" i="4"/>
  <c r="G5" i="13"/>
  <c r="G4" i="13"/>
  <c r="G3" i="13"/>
  <c r="G2" i="13"/>
  <c r="G6" i="13"/>
  <c r="B7" i="4"/>
  <c r="AS7" i="4"/>
  <c r="F5" i="13"/>
  <c r="F2" i="13"/>
  <c r="F3" i="13"/>
  <c r="F4" i="13"/>
  <c r="F6" i="13"/>
  <c r="B6" i="4"/>
  <c r="AS6" i="4"/>
  <c r="E5" i="13"/>
  <c r="E2" i="13"/>
  <c r="E3" i="13"/>
  <c r="E4" i="13"/>
  <c r="E6" i="13"/>
  <c r="B5" i="4"/>
  <c r="AS5" i="4"/>
  <c r="D5" i="13"/>
  <c r="D2" i="13"/>
  <c r="D3" i="13"/>
  <c r="D4" i="13"/>
  <c r="D6" i="13"/>
  <c r="B4" i="4"/>
  <c r="AS4" i="4"/>
  <c r="C5" i="13"/>
  <c r="C2" i="13"/>
  <c r="C3" i="13"/>
  <c r="C4" i="13"/>
  <c r="C6" i="13"/>
  <c r="B3" i="4"/>
  <c r="AS3" i="4"/>
  <c r="B5" i="13"/>
  <c r="B2" i="13"/>
  <c r="B3" i="13"/>
  <c r="B4" i="13"/>
  <c r="B6" i="13"/>
  <c r="B2" i="4"/>
  <c r="AS2" i="4"/>
  <c r="AP46" i="4"/>
  <c r="AP45" i="4"/>
  <c r="AP44" i="4"/>
  <c r="AP43" i="4"/>
  <c r="AP42" i="4"/>
  <c r="AP40" i="4"/>
  <c r="AP39" i="4"/>
  <c r="AP38" i="4"/>
  <c r="AP37" i="4"/>
  <c r="AP36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Y41" i="7"/>
  <c r="AZ41" i="7"/>
  <c r="BA41" i="7"/>
  <c r="BB41" i="7"/>
  <c r="BC41" i="7"/>
  <c r="AP6" i="4"/>
  <c r="AP5" i="4"/>
  <c r="AP4" i="4"/>
  <c r="AP3" i="4"/>
  <c r="AP2" i="4"/>
  <c r="AY37" i="7"/>
  <c r="AZ37" i="7"/>
  <c r="BA37" i="7"/>
  <c r="BB37" i="7"/>
  <c r="BC37" i="7"/>
  <c r="AY36" i="7"/>
  <c r="AZ36" i="7"/>
  <c r="BA36" i="7"/>
  <c r="BB36" i="7"/>
  <c r="BC36" i="7"/>
  <c r="AY31" i="7"/>
  <c r="AZ31" i="7"/>
  <c r="BA31" i="7"/>
  <c r="BB31" i="7"/>
  <c r="BC31" i="7"/>
  <c r="AY30" i="7"/>
  <c r="AZ30" i="7"/>
  <c r="BA30" i="7"/>
  <c r="BB30" i="7"/>
  <c r="BC30" i="7"/>
  <c r="D42" i="7"/>
  <c r="D31" i="7"/>
  <c r="D37" i="7"/>
  <c r="D36" i="7"/>
  <c r="AY42" i="7"/>
  <c r="AZ42" i="7"/>
  <c r="BA42" i="7"/>
  <c r="BB42" i="7"/>
  <c r="BC42" i="7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Y28" i="7"/>
  <c r="AZ28" i="7"/>
  <c r="BA28" i="7"/>
  <c r="BB28" i="7"/>
  <c r="BC28" i="7"/>
  <c r="AC6" i="4"/>
  <c r="AC5" i="4"/>
  <c r="AC4" i="4"/>
  <c r="AC3" i="4"/>
  <c r="AC2" i="4"/>
  <c r="AJ46" i="4"/>
  <c r="AJ45" i="4"/>
  <c r="AJ44" i="4"/>
  <c r="AJ43" i="4"/>
  <c r="AJ42" i="4"/>
  <c r="AJ41" i="4"/>
  <c r="AJ40" i="4"/>
  <c r="AJ39" i="4"/>
  <c r="AJ38" i="4"/>
  <c r="AJ37" i="4"/>
  <c r="AJ36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Y35" i="7"/>
  <c r="AZ35" i="7"/>
  <c r="BA35" i="7"/>
  <c r="BB35" i="7"/>
  <c r="BC35" i="7"/>
  <c r="AJ6" i="4"/>
  <c r="AJ5" i="4"/>
  <c r="AJ4" i="4"/>
  <c r="AJ3" i="4"/>
  <c r="AJ2" i="4"/>
  <c r="B42" i="7"/>
  <c r="C42" i="7"/>
  <c r="AL46" i="4"/>
  <c r="AK46" i="4"/>
  <c r="AL45" i="4"/>
  <c r="AK45" i="4"/>
  <c r="AL44" i="4"/>
  <c r="AK44" i="4"/>
  <c r="AL43" i="4"/>
  <c r="AK43" i="4"/>
  <c r="AL42" i="4"/>
  <c r="AK42" i="4"/>
  <c r="AL41" i="4"/>
  <c r="AK41" i="4"/>
  <c r="AL40" i="4"/>
  <c r="AK40" i="4"/>
  <c r="AL39" i="4"/>
  <c r="AK39" i="4"/>
  <c r="AL38" i="4"/>
  <c r="AK38" i="4"/>
  <c r="AL37" i="4"/>
  <c r="AK37" i="4"/>
  <c r="AL36" i="4"/>
  <c r="AK36" i="4"/>
  <c r="AL35" i="4"/>
  <c r="AL34" i="4"/>
  <c r="AK34" i="4"/>
  <c r="AL33" i="4"/>
  <c r="AK33" i="4"/>
  <c r="AL32" i="4"/>
  <c r="AK32" i="4"/>
  <c r="AL31" i="4"/>
  <c r="AK31" i="4"/>
  <c r="AL30" i="4"/>
  <c r="AK30" i="4"/>
  <c r="AL29" i="4"/>
  <c r="AK29" i="4"/>
  <c r="AL28" i="4"/>
  <c r="AK28" i="4"/>
  <c r="AL27" i="4"/>
  <c r="AK27" i="4"/>
  <c r="AL26" i="4"/>
  <c r="AK26" i="4"/>
  <c r="AL25" i="4"/>
  <c r="AK25" i="4"/>
  <c r="AL24" i="4"/>
  <c r="AK24" i="4"/>
  <c r="AL23" i="4"/>
  <c r="AK23" i="4"/>
  <c r="AL22" i="4"/>
  <c r="AK22" i="4"/>
  <c r="AL21" i="4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K10" i="4"/>
  <c r="AL9" i="4"/>
  <c r="AK9" i="4"/>
  <c r="AL8" i="4"/>
  <c r="AK8" i="4"/>
  <c r="AL7" i="4"/>
  <c r="AK7" i="4"/>
  <c r="AL6" i="4"/>
  <c r="AK6" i="4"/>
  <c r="AL5" i="4"/>
  <c r="AK5" i="4"/>
  <c r="AL4" i="4"/>
  <c r="AK4" i="4"/>
  <c r="AL3" i="4"/>
  <c r="AK3" i="4"/>
  <c r="AL2" i="4"/>
  <c r="AK2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Y34" i="7"/>
  <c r="AZ34" i="7"/>
  <c r="BA34" i="7"/>
  <c r="BB34" i="7"/>
  <c r="BC34" i="7"/>
  <c r="AI6" i="4"/>
  <c r="AI5" i="4"/>
  <c r="AI4" i="4"/>
  <c r="AI3" i="4"/>
  <c r="AI2" i="4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36" i="8"/>
  <c r="A37" i="8"/>
  <c r="AL1" i="4"/>
  <c r="AK1" i="4"/>
  <c r="A49" i="7"/>
  <c r="A48" i="7"/>
  <c r="A47" i="7"/>
  <c r="A46" i="7"/>
  <c r="A5" i="13"/>
  <c r="A4" i="13"/>
  <c r="A3" i="13"/>
  <c r="A2" i="13"/>
  <c r="AO46" i="4"/>
  <c r="AN46" i="4"/>
  <c r="AO45" i="4"/>
  <c r="AN45" i="4"/>
  <c r="AO44" i="4"/>
  <c r="AN44" i="4"/>
  <c r="AO43" i="4"/>
  <c r="AN43" i="4"/>
  <c r="AO42" i="4"/>
  <c r="AN42" i="4"/>
  <c r="AO41" i="4"/>
  <c r="AN41" i="4"/>
  <c r="AO40" i="4"/>
  <c r="AN40" i="4"/>
  <c r="AO39" i="4"/>
  <c r="AN39" i="4"/>
  <c r="AO38" i="4"/>
  <c r="AN38" i="4"/>
  <c r="AO37" i="4"/>
  <c r="AN37" i="4"/>
  <c r="AO36" i="4"/>
  <c r="AN36" i="4"/>
  <c r="AO34" i="4"/>
  <c r="AN34" i="4"/>
  <c r="AO33" i="4"/>
  <c r="AN33" i="4"/>
  <c r="AO32" i="4"/>
  <c r="AN32" i="4"/>
  <c r="AO31" i="4"/>
  <c r="AN31" i="4"/>
  <c r="AO30" i="4"/>
  <c r="AN30" i="4"/>
  <c r="AO29" i="4"/>
  <c r="AN29" i="4"/>
  <c r="AO28" i="4"/>
  <c r="AN28" i="4"/>
  <c r="AO27" i="4"/>
  <c r="AN27" i="4"/>
  <c r="AO26" i="4"/>
  <c r="AN26" i="4"/>
  <c r="AO25" i="4"/>
  <c r="AN25" i="4"/>
  <c r="AO24" i="4"/>
  <c r="AN24" i="4"/>
  <c r="AO23" i="4"/>
  <c r="AN23" i="4"/>
  <c r="AO22" i="4"/>
  <c r="AN22" i="4"/>
  <c r="AO21" i="4"/>
  <c r="AN21" i="4"/>
  <c r="AO20" i="4"/>
  <c r="AN20" i="4"/>
  <c r="AO19" i="4"/>
  <c r="AN19" i="4"/>
  <c r="AO18" i="4"/>
  <c r="AN18" i="4"/>
  <c r="AO17" i="4"/>
  <c r="AN17" i="4"/>
  <c r="AO16" i="4"/>
  <c r="AN16" i="4"/>
  <c r="AO15" i="4"/>
  <c r="AN15" i="4"/>
  <c r="AO14" i="4"/>
  <c r="AN14" i="4"/>
  <c r="AO13" i="4"/>
  <c r="AN13" i="4"/>
  <c r="AO12" i="4"/>
  <c r="AN12" i="4"/>
  <c r="AO11" i="4"/>
  <c r="AN11" i="4"/>
  <c r="AO10" i="4"/>
  <c r="AN10" i="4"/>
  <c r="AO9" i="4"/>
  <c r="AN9" i="4"/>
  <c r="AO8" i="4"/>
  <c r="AN8" i="4"/>
  <c r="AO7" i="4"/>
  <c r="AN7" i="4"/>
  <c r="AY40" i="7"/>
  <c r="AZ40" i="7"/>
  <c r="BA40" i="7"/>
  <c r="BB40" i="7"/>
  <c r="BC40" i="7"/>
  <c r="AO6" i="4"/>
  <c r="AY39" i="7"/>
  <c r="AZ39" i="7"/>
  <c r="BA39" i="7"/>
  <c r="BB39" i="7"/>
  <c r="BC39" i="7"/>
  <c r="AN6" i="4"/>
  <c r="AO5" i="4"/>
  <c r="AN5" i="4"/>
  <c r="AO4" i="4"/>
  <c r="AN4" i="4"/>
  <c r="AO3" i="4"/>
  <c r="AN3" i="4"/>
  <c r="AO2" i="4"/>
  <c r="AN2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Y33" i="7"/>
  <c r="AZ33" i="7"/>
  <c r="BA33" i="7"/>
  <c r="BB33" i="7"/>
  <c r="BC33" i="7"/>
  <c r="AH6" i="4"/>
  <c r="AH5" i="4"/>
  <c r="AH4" i="4"/>
  <c r="AH3" i="4"/>
  <c r="AH2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Y29" i="7"/>
  <c r="AZ29" i="7"/>
  <c r="BA29" i="7"/>
  <c r="BB29" i="7"/>
  <c r="BC29" i="7"/>
  <c r="AD6" i="4"/>
  <c r="AD5" i="4"/>
  <c r="AD4" i="4"/>
  <c r="AD3" i="4"/>
  <c r="AD2" i="4"/>
  <c r="AF46" i="4"/>
  <c r="AE46" i="4"/>
  <c r="AF45" i="4"/>
  <c r="AE45" i="4"/>
  <c r="AF44" i="4"/>
  <c r="AE44" i="4"/>
  <c r="AF43" i="4"/>
  <c r="AE43" i="4"/>
  <c r="AF42" i="4"/>
  <c r="AE42" i="4"/>
  <c r="AF41" i="4"/>
  <c r="AE41" i="4"/>
  <c r="AF40" i="4"/>
  <c r="AE40" i="4"/>
  <c r="AF39" i="4"/>
  <c r="AE39" i="4"/>
  <c r="AF38" i="4"/>
  <c r="AE38" i="4"/>
  <c r="AF37" i="4"/>
  <c r="AE37" i="4"/>
  <c r="AF36" i="4"/>
  <c r="AE36" i="4"/>
  <c r="AF35" i="4"/>
  <c r="AE35" i="4"/>
  <c r="AF34" i="4"/>
  <c r="AE34" i="4"/>
  <c r="AF33" i="4"/>
  <c r="AE33" i="4"/>
  <c r="AF32" i="4"/>
  <c r="AE32" i="4"/>
  <c r="AF31" i="4"/>
  <c r="AE31" i="4"/>
  <c r="AF30" i="4"/>
  <c r="AE30" i="4"/>
  <c r="AF29" i="4"/>
  <c r="AE29" i="4"/>
  <c r="AF28" i="4"/>
  <c r="AE28" i="4"/>
  <c r="AF27" i="4"/>
  <c r="AE27" i="4"/>
  <c r="AF26" i="4"/>
  <c r="AE26" i="4"/>
  <c r="AF25" i="4"/>
  <c r="AE25" i="4"/>
  <c r="AF24" i="4"/>
  <c r="AE24" i="4"/>
  <c r="AF23" i="4"/>
  <c r="AE23" i="4"/>
  <c r="AF22" i="4"/>
  <c r="AE22" i="4"/>
  <c r="AF21" i="4"/>
  <c r="AE21" i="4"/>
  <c r="AF20" i="4"/>
  <c r="AE20" i="4"/>
  <c r="AF19" i="4"/>
  <c r="AE19" i="4"/>
  <c r="AF18" i="4"/>
  <c r="AE18" i="4"/>
  <c r="AF17" i="4"/>
  <c r="AE17" i="4"/>
  <c r="AF16" i="4"/>
  <c r="AE16" i="4"/>
  <c r="AF15" i="4"/>
  <c r="AE15" i="4"/>
  <c r="AF14" i="4"/>
  <c r="AE14" i="4"/>
  <c r="AF13" i="4"/>
  <c r="AE13" i="4"/>
  <c r="AF12" i="4"/>
  <c r="AE12" i="4"/>
  <c r="AF11" i="4"/>
  <c r="AE11" i="4"/>
  <c r="AF10" i="4"/>
  <c r="AE10" i="4"/>
  <c r="AF9" i="4"/>
  <c r="AE9" i="4"/>
  <c r="AF8" i="4"/>
  <c r="AE8" i="4"/>
  <c r="AF7" i="4"/>
  <c r="AE7" i="4"/>
  <c r="AF6" i="4"/>
  <c r="AE6" i="4"/>
  <c r="AF5" i="4"/>
  <c r="AE5" i="4"/>
  <c r="AF4" i="4"/>
  <c r="AE4" i="4"/>
  <c r="AF3" i="4"/>
  <c r="AE3" i="4"/>
  <c r="AF2" i="4"/>
  <c r="AE2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Y32" i="7"/>
  <c r="AZ32" i="7"/>
  <c r="BA32" i="7"/>
  <c r="BB32" i="7"/>
  <c r="BC32" i="7"/>
  <c r="AG6" i="4"/>
  <c r="AG5" i="4"/>
  <c r="AG4" i="4"/>
  <c r="AG3" i="4"/>
  <c r="AG2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AY22" i="7"/>
  <c r="AZ22" i="7"/>
  <c r="BA22" i="7"/>
  <c r="BB22" i="7"/>
  <c r="BC22" i="7"/>
  <c r="W6" i="4"/>
  <c r="W5" i="4"/>
  <c r="W4" i="4"/>
  <c r="W3" i="4"/>
  <c r="W2" i="4"/>
  <c r="A41" i="8"/>
  <c r="AP1" i="4"/>
  <c r="D41" i="7"/>
  <c r="AY2" i="7"/>
  <c r="AZ2" i="7"/>
  <c r="BA2" i="7"/>
  <c r="BB2" i="7"/>
  <c r="BC2" i="7"/>
  <c r="C46" i="4"/>
  <c r="AY3" i="7"/>
  <c r="AZ3" i="7"/>
  <c r="BA3" i="7"/>
  <c r="BB3" i="7"/>
  <c r="BC3" i="7"/>
  <c r="D46" i="4"/>
  <c r="AY4" i="7"/>
  <c r="AZ4" i="7"/>
  <c r="BA4" i="7"/>
  <c r="BB4" i="7"/>
  <c r="BC4" i="7"/>
  <c r="E46" i="4"/>
  <c r="AY5" i="7"/>
  <c r="AZ5" i="7"/>
  <c r="BA5" i="7"/>
  <c r="BB5" i="7"/>
  <c r="BC5" i="7"/>
  <c r="F46" i="4"/>
  <c r="AY6" i="7"/>
  <c r="AZ6" i="7"/>
  <c r="BA6" i="7"/>
  <c r="BB6" i="7"/>
  <c r="BC6" i="7"/>
  <c r="G46" i="4"/>
  <c r="AY7" i="7"/>
  <c r="AZ7" i="7"/>
  <c r="BA7" i="7"/>
  <c r="BB7" i="7"/>
  <c r="BC7" i="7"/>
  <c r="H46" i="4"/>
  <c r="AY8" i="7"/>
  <c r="AZ8" i="7"/>
  <c r="BA8" i="7"/>
  <c r="BB8" i="7"/>
  <c r="BC8" i="7"/>
  <c r="I46" i="4"/>
  <c r="AY9" i="7"/>
  <c r="AZ9" i="7"/>
  <c r="BA9" i="7"/>
  <c r="BB9" i="7"/>
  <c r="BC9" i="7"/>
  <c r="J46" i="4"/>
  <c r="AY10" i="7"/>
  <c r="AZ10" i="7"/>
  <c r="BA10" i="7"/>
  <c r="BB10" i="7"/>
  <c r="BC10" i="7"/>
  <c r="K46" i="4"/>
  <c r="L46" i="4"/>
  <c r="M46" i="4"/>
  <c r="N46" i="4"/>
  <c r="O46" i="4"/>
  <c r="P46" i="4"/>
  <c r="Q46" i="4"/>
  <c r="R46" i="4"/>
  <c r="S46" i="4"/>
  <c r="T46" i="4"/>
  <c r="U46" i="4"/>
  <c r="V46" i="4"/>
  <c r="X46" i="4"/>
  <c r="Y46" i="4"/>
  <c r="Z46" i="4"/>
  <c r="AA46" i="4"/>
  <c r="AB46" i="4"/>
  <c r="AM46" i="4"/>
  <c r="AQ46" i="4"/>
  <c r="AX46" i="4"/>
  <c r="AW46" i="4"/>
  <c r="H45" i="4"/>
  <c r="I45" i="4"/>
  <c r="J45" i="4"/>
  <c r="K45" i="4"/>
  <c r="C45" i="4"/>
  <c r="D45" i="4"/>
  <c r="E45" i="4"/>
  <c r="F45" i="4"/>
  <c r="G45" i="4"/>
  <c r="L45" i="4"/>
  <c r="M45" i="4"/>
  <c r="N45" i="4"/>
  <c r="O45" i="4"/>
  <c r="P45" i="4"/>
  <c r="Q45" i="4"/>
  <c r="R45" i="4"/>
  <c r="S45" i="4"/>
  <c r="T45" i="4"/>
  <c r="U45" i="4"/>
  <c r="V45" i="4"/>
  <c r="X45" i="4"/>
  <c r="Y45" i="4"/>
  <c r="Z45" i="4"/>
  <c r="AA45" i="4"/>
  <c r="AB45" i="4"/>
  <c r="AM45" i="4"/>
  <c r="AQ45" i="4"/>
  <c r="AX45" i="4"/>
  <c r="AW45" i="4"/>
  <c r="H44" i="4"/>
  <c r="I44" i="4"/>
  <c r="J44" i="4"/>
  <c r="K44" i="4"/>
  <c r="C44" i="4"/>
  <c r="D44" i="4"/>
  <c r="E44" i="4"/>
  <c r="F44" i="4"/>
  <c r="G44" i="4"/>
  <c r="L44" i="4"/>
  <c r="M44" i="4"/>
  <c r="N44" i="4"/>
  <c r="O44" i="4"/>
  <c r="P44" i="4"/>
  <c r="Q44" i="4"/>
  <c r="R44" i="4"/>
  <c r="S44" i="4"/>
  <c r="T44" i="4"/>
  <c r="U44" i="4"/>
  <c r="V44" i="4"/>
  <c r="X44" i="4"/>
  <c r="Y44" i="4"/>
  <c r="Z44" i="4"/>
  <c r="AA44" i="4"/>
  <c r="AB44" i="4"/>
  <c r="AM44" i="4"/>
  <c r="AQ44" i="4"/>
  <c r="AX44" i="4"/>
  <c r="AW44" i="4"/>
  <c r="H43" i="4"/>
  <c r="I43" i="4"/>
  <c r="J43" i="4"/>
  <c r="K43" i="4"/>
  <c r="C43" i="4"/>
  <c r="D43" i="4"/>
  <c r="E43" i="4"/>
  <c r="F43" i="4"/>
  <c r="G43" i="4"/>
  <c r="L43" i="4"/>
  <c r="M43" i="4"/>
  <c r="N43" i="4"/>
  <c r="O43" i="4"/>
  <c r="P43" i="4"/>
  <c r="Q43" i="4"/>
  <c r="R43" i="4"/>
  <c r="S43" i="4"/>
  <c r="T43" i="4"/>
  <c r="U43" i="4"/>
  <c r="V43" i="4"/>
  <c r="X43" i="4"/>
  <c r="Y43" i="4"/>
  <c r="Z43" i="4"/>
  <c r="AA43" i="4"/>
  <c r="AB43" i="4"/>
  <c r="AM43" i="4"/>
  <c r="AQ43" i="4"/>
  <c r="AX43" i="4"/>
  <c r="AW43" i="4"/>
  <c r="H42" i="4"/>
  <c r="I42" i="4"/>
  <c r="J42" i="4"/>
  <c r="K42" i="4"/>
  <c r="C42" i="4"/>
  <c r="D42" i="4"/>
  <c r="E42" i="4"/>
  <c r="F42" i="4"/>
  <c r="G42" i="4"/>
  <c r="L42" i="4"/>
  <c r="M42" i="4"/>
  <c r="N42" i="4"/>
  <c r="O42" i="4"/>
  <c r="P42" i="4"/>
  <c r="Q42" i="4"/>
  <c r="R42" i="4"/>
  <c r="S42" i="4"/>
  <c r="T42" i="4"/>
  <c r="U42" i="4"/>
  <c r="V42" i="4"/>
  <c r="X42" i="4"/>
  <c r="Y42" i="4"/>
  <c r="Z42" i="4"/>
  <c r="AA42" i="4"/>
  <c r="AB42" i="4"/>
  <c r="AM42" i="4"/>
  <c r="AQ42" i="4"/>
  <c r="AX42" i="4"/>
  <c r="AW42" i="4"/>
  <c r="H41" i="4"/>
  <c r="I41" i="4"/>
  <c r="J41" i="4"/>
  <c r="K41" i="4"/>
  <c r="C41" i="4"/>
  <c r="D41" i="4"/>
  <c r="E41" i="4"/>
  <c r="F41" i="4"/>
  <c r="G41" i="4"/>
  <c r="L41" i="4"/>
  <c r="M41" i="4"/>
  <c r="N41" i="4"/>
  <c r="O41" i="4"/>
  <c r="P41" i="4"/>
  <c r="Q41" i="4"/>
  <c r="R41" i="4"/>
  <c r="S41" i="4"/>
  <c r="T41" i="4"/>
  <c r="U41" i="4"/>
  <c r="V41" i="4"/>
  <c r="X41" i="4"/>
  <c r="Y41" i="4"/>
  <c r="Z41" i="4"/>
  <c r="AA41" i="4"/>
  <c r="AB41" i="4"/>
  <c r="AM41" i="4"/>
  <c r="AQ41" i="4"/>
  <c r="AX41" i="4"/>
  <c r="AW41" i="4"/>
  <c r="H40" i="4"/>
  <c r="I40" i="4"/>
  <c r="J40" i="4"/>
  <c r="K40" i="4"/>
  <c r="C40" i="4"/>
  <c r="D40" i="4"/>
  <c r="E40" i="4"/>
  <c r="F40" i="4"/>
  <c r="G40" i="4"/>
  <c r="L40" i="4"/>
  <c r="M40" i="4"/>
  <c r="N40" i="4"/>
  <c r="O40" i="4"/>
  <c r="P40" i="4"/>
  <c r="Q40" i="4"/>
  <c r="R40" i="4"/>
  <c r="S40" i="4"/>
  <c r="T40" i="4"/>
  <c r="U40" i="4"/>
  <c r="V40" i="4"/>
  <c r="X40" i="4"/>
  <c r="Y40" i="4"/>
  <c r="Z40" i="4"/>
  <c r="AA40" i="4"/>
  <c r="AB40" i="4"/>
  <c r="AM40" i="4"/>
  <c r="AQ40" i="4"/>
  <c r="AX40" i="4"/>
  <c r="AW40" i="4"/>
  <c r="H39" i="4"/>
  <c r="I39" i="4"/>
  <c r="J39" i="4"/>
  <c r="K39" i="4"/>
  <c r="C39" i="4"/>
  <c r="D39" i="4"/>
  <c r="E39" i="4"/>
  <c r="F39" i="4"/>
  <c r="G39" i="4"/>
  <c r="L39" i="4"/>
  <c r="M39" i="4"/>
  <c r="N39" i="4"/>
  <c r="O39" i="4"/>
  <c r="P39" i="4"/>
  <c r="Q39" i="4"/>
  <c r="R39" i="4"/>
  <c r="S39" i="4"/>
  <c r="T39" i="4"/>
  <c r="U39" i="4"/>
  <c r="V39" i="4"/>
  <c r="X39" i="4"/>
  <c r="Y39" i="4"/>
  <c r="Z39" i="4"/>
  <c r="AA39" i="4"/>
  <c r="AB39" i="4"/>
  <c r="AM39" i="4"/>
  <c r="AQ39" i="4"/>
  <c r="AX39" i="4"/>
  <c r="AW39" i="4"/>
  <c r="H38" i="4"/>
  <c r="I38" i="4"/>
  <c r="J38" i="4"/>
  <c r="K38" i="4"/>
  <c r="C38" i="4"/>
  <c r="D38" i="4"/>
  <c r="E38" i="4"/>
  <c r="F38" i="4"/>
  <c r="G38" i="4"/>
  <c r="L38" i="4"/>
  <c r="M38" i="4"/>
  <c r="N38" i="4"/>
  <c r="O38" i="4"/>
  <c r="P38" i="4"/>
  <c r="Q38" i="4"/>
  <c r="R38" i="4"/>
  <c r="S38" i="4"/>
  <c r="T38" i="4"/>
  <c r="U38" i="4"/>
  <c r="V38" i="4"/>
  <c r="X38" i="4"/>
  <c r="Y38" i="4"/>
  <c r="Z38" i="4"/>
  <c r="AA38" i="4"/>
  <c r="AB38" i="4"/>
  <c r="AM38" i="4"/>
  <c r="AQ38" i="4"/>
  <c r="AX38" i="4"/>
  <c r="AW38" i="4"/>
  <c r="H37" i="4"/>
  <c r="I37" i="4"/>
  <c r="J37" i="4"/>
  <c r="K37" i="4"/>
  <c r="C37" i="4"/>
  <c r="D37" i="4"/>
  <c r="E37" i="4"/>
  <c r="F37" i="4"/>
  <c r="G37" i="4"/>
  <c r="L37" i="4"/>
  <c r="M37" i="4"/>
  <c r="N37" i="4"/>
  <c r="O37" i="4"/>
  <c r="P37" i="4"/>
  <c r="Q37" i="4"/>
  <c r="R37" i="4"/>
  <c r="S37" i="4"/>
  <c r="T37" i="4"/>
  <c r="U37" i="4"/>
  <c r="V37" i="4"/>
  <c r="X37" i="4"/>
  <c r="Y37" i="4"/>
  <c r="Z37" i="4"/>
  <c r="AA37" i="4"/>
  <c r="AB37" i="4"/>
  <c r="AM37" i="4"/>
  <c r="AQ37" i="4"/>
  <c r="AX37" i="4"/>
  <c r="AW37" i="4"/>
  <c r="H36" i="4"/>
  <c r="I36" i="4"/>
  <c r="J36" i="4"/>
  <c r="K36" i="4"/>
  <c r="C36" i="4"/>
  <c r="D36" i="4"/>
  <c r="E36" i="4"/>
  <c r="F36" i="4"/>
  <c r="G36" i="4"/>
  <c r="L36" i="4"/>
  <c r="M36" i="4"/>
  <c r="N36" i="4"/>
  <c r="O36" i="4"/>
  <c r="P36" i="4"/>
  <c r="Q36" i="4"/>
  <c r="R36" i="4"/>
  <c r="S36" i="4"/>
  <c r="T36" i="4"/>
  <c r="U36" i="4"/>
  <c r="V36" i="4"/>
  <c r="X36" i="4"/>
  <c r="Y36" i="4"/>
  <c r="Z36" i="4"/>
  <c r="AA36" i="4"/>
  <c r="AB36" i="4"/>
  <c r="AM36" i="4"/>
  <c r="AQ36" i="4"/>
  <c r="AX36" i="4"/>
  <c r="AW36" i="4"/>
  <c r="H35" i="4"/>
  <c r="I35" i="4"/>
  <c r="J35" i="4"/>
  <c r="K35" i="4"/>
  <c r="C35" i="4"/>
  <c r="D35" i="4"/>
  <c r="E35" i="4"/>
  <c r="F35" i="4"/>
  <c r="G35" i="4"/>
  <c r="L35" i="4"/>
  <c r="M35" i="4"/>
  <c r="N35" i="4"/>
  <c r="O35" i="4"/>
  <c r="P35" i="4"/>
  <c r="Q35" i="4"/>
  <c r="R35" i="4"/>
  <c r="S35" i="4"/>
  <c r="T35" i="4"/>
  <c r="U35" i="4"/>
  <c r="V35" i="4"/>
  <c r="X35" i="4"/>
  <c r="Y35" i="4"/>
  <c r="Z35" i="4"/>
  <c r="AA35" i="4"/>
  <c r="AB35" i="4"/>
  <c r="AM35" i="4"/>
  <c r="AQ35" i="4"/>
  <c r="AX35" i="4"/>
  <c r="AW35" i="4"/>
  <c r="H34" i="4"/>
  <c r="I34" i="4"/>
  <c r="J34" i="4"/>
  <c r="K34" i="4"/>
  <c r="C34" i="4"/>
  <c r="D34" i="4"/>
  <c r="E34" i="4"/>
  <c r="F34" i="4"/>
  <c r="G34" i="4"/>
  <c r="L34" i="4"/>
  <c r="M34" i="4"/>
  <c r="N34" i="4"/>
  <c r="O34" i="4"/>
  <c r="P34" i="4"/>
  <c r="Q34" i="4"/>
  <c r="R34" i="4"/>
  <c r="S34" i="4"/>
  <c r="T34" i="4"/>
  <c r="U34" i="4"/>
  <c r="V34" i="4"/>
  <c r="X34" i="4"/>
  <c r="Y34" i="4"/>
  <c r="Z34" i="4"/>
  <c r="AA34" i="4"/>
  <c r="AB34" i="4"/>
  <c r="AM34" i="4"/>
  <c r="AQ34" i="4"/>
  <c r="AX34" i="4"/>
  <c r="AW34" i="4"/>
  <c r="H33" i="4"/>
  <c r="I33" i="4"/>
  <c r="J33" i="4"/>
  <c r="K33" i="4"/>
  <c r="C33" i="4"/>
  <c r="D33" i="4"/>
  <c r="E33" i="4"/>
  <c r="F33" i="4"/>
  <c r="G33" i="4"/>
  <c r="L33" i="4"/>
  <c r="M33" i="4"/>
  <c r="N33" i="4"/>
  <c r="O33" i="4"/>
  <c r="P33" i="4"/>
  <c r="Q33" i="4"/>
  <c r="R33" i="4"/>
  <c r="S33" i="4"/>
  <c r="T33" i="4"/>
  <c r="U33" i="4"/>
  <c r="V33" i="4"/>
  <c r="X33" i="4"/>
  <c r="Y33" i="4"/>
  <c r="Z33" i="4"/>
  <c r="AA33" i="4"/>
  <c r="AB33" i="4"/>
  <c r="AM33" i="4"/>
  <c r="AQ33" i="4"/>
  <c r="AX33" i="4"/>
  <c r="AW33" i="4"/>
  <c r="H32" i="4"/>
  <c r="I32" i="4"/>
  <c r="J32" i="4"/>
  <c r="K32" i="4"/>
  <c r="C32" i="4"/>
  <c r="D32" i="4"/>
  <c r="E32" i="4"/>
  <c r="F32" i="4"/>
  <c r="G32" i="4"/>
  <c r="L32" i="4"/>
  <c r="M32" i="4"/>
  <c r="N32" i="4"/>
  <c r="O32" i="4"/>
  <c r="P32" i="4"/>
  <c r="Q32" i="4"/>
  <c r="R32" i="4"/>
  <c r="S32" i="4"/>
  <c r="T32" i="4"/>
  <c r="U32" i="4"/>
  <c r="V32" i="4"/>
  <c r="X32" i="4"/>
  <c r="Y32" i="4"/>
  <c r="Z32" i="4"/>
  <c r="AA32" i="4"/>
  <c r="AB32" i="4"/>
  <c r="AM32" i="4"/>
  <c r="AQ32" i="4"/>
  <c r="AX32" i="4"/>
  <c r="AW32" i="4"/>
  <c r="H31" i="4"/>
  <c r="I31" i="4"/>
  <c r="J31" i="4"/>
  <c r="K31" i="4"/>
  <c r="C31" i="4"/>
  <c r="D31" i="4"/>
  <c r="E31" i="4"/>
  <c r="F31" i="4"/>
  <c r="G31" i="4"/>
  <c r="L31" i="4"/>
  <c r="M31" i="4"/>
  <c r="N31" i="4"/>
  <c r="O31" i="4"/>
  <c r="P31" i="4"/>
  <c r="Q31" i="4"/>
  <c r="R31" i="4"/>
  <c r="S31" i="4"/>
  <c r="T31" i="4"/>
  <c r="U31" i="4"/>
  <c r="V31" i="4"/>
  <c r="X31" i="4"/>
  <c r="Y31" i="4"/>
  <c r="Z31" i="4"/>
  <c r="AA31" i="4"/>
  <c r="AB31" i="4"/>
  <c r="AM31" i="4"/>
  <c r="AQ31" i="4"/>
  <c r="AX31" i="4"/>
  <c r="AW31" i="4"/>
  <c r="H30" i="4"/>
  <c r="I30" i="4"/>
  <c r="J30" i="4"/>
  <c r="K30" i="4"/>
  <c r="C30" i="4"/>
  <c r="D30" i="4"/>
  <c r="E30" i="4"/>
  <c r="F30" i="4"/>
  <c r="G30" i="4"/>
  <c r="L30" i="4"/>
  <c r="M30" i="4"/>
  <c r="N30" i="4"/>
  <c r="O30" i="4"/>
  <c r="P30" i="4"/>
  <c r="Q30" i="4"/>
  <c r="R30" i="4"/>
  <c r="S30" i="4"/>
  <c r="T30" i="4"/>
  <c r="U30" i="4"/>
  <c r="V30" i="4"/>
  <c r="X30" i="4"/>
  <c r="Y30" i="4"/>
  <c r="Z30" i="4"/>
  <c r="AA30" i="4"/>
  <c r="AB30" i="4"/>
  <c r="AM30" i="4"/>
  <c r="AQ30" i="4"/>
  <c r="AX30" i="4"/>
  <c r="AW30" i="4"/>
  <c r="H29" i="4"/>
  <c r="I29" i="4"/>
  <c r="J29" i="4"/>
  <c r="K29" i="4"/>
  <c r="C29" i="4"/>
  <c r="D29" i="4"/>
  <c r="E29" i="4"/>
  <c r="F29" i="4"/>
  <c r="G29" i="4"/>
  <c r="L29" i="4"/>
  <c r="M29" i="4"/>
  <c r="N29" i="4"/>
  <c r="O29" i="4"/>
  <c r="P29" i="4"/>
  <c r="Q29" i="4"/>
  <c r="R29" i="4"/>
  <c r="S29" i="4"/>
  <c r="T29" i="4"/>
  <c r="U29" i="4"/>
  <c r="V29" i="4"/>
  <c r="X29" i="4"/>
  <c r="Y29" i="4"/>
  <c r="Z29" i="4"/>
  <c r="AA29" i="4"/>
  <c r="AB29" i="4"/>
  <c r="AM29" i="4"/>
  <c r="AQ29" i="4"/>
  <c r="AX29" i="4"/>
  <c r="AW29" i="4"/>
  <c r="H28" i="4"/>
  <c r="I28" i="4"/>
  <c r="J28" i="4"/>
  <c r="K28" i="4"/>
  <c r="C28" i="4"/>
  <c r="D28" i="4"/>
  <c r="E28" i="4"/>
  <c r="F28" i="4"/>
  <c r="G28" i="4"/>
  <c r="L28" i="4"/>
  <c r="M28" i="4"/>
  <c r="N28" i="4"/>
  <c r="O28" i="4"/>
  <c r="P28" i="4"/>
  <c r="Q28" i="4"/>
  <c r="R28" i="4"/>
  <c r="S28" i="4"/>
  <c r="T28" i="4"/>
  <c r="U28" i="4"/>
  <c r="V28" i="4"/>
  <c r="X28" i="4"/>
  <c r="Y28" i="4"/>
  <c r="Z28" i="4"/>
  <c r="AA28" i="4"/>
  <c r="AB28" i="4"/>
  <c r="AM28" i="4"/>
  <c r="AQ28" i="4"/>
  <c r="AX28" i="4"/>
  <c r="AW28" i="4"/>
  <c r="H27" i="4"/>
  <c r="I27" i="4"/>
  <c r="J27" i="4"/>
  <c r="K27" i="4"/>
  <c r="C27" i="4"/>
  <c r="D27" i="4"/>
  <c r="E27" i="4"/>
  <c r="F27" i="4"/>
  <c r="G27" i="4"/>
  <c r="L27" i="4"/>
  <c r="M27" i="4"/>
  <c r="N27" i="4"/>
  <c r="O27" i="4"/>
  <c r="P27" i="4"/>
  <c r="Q27" i="4"/>
  <c r="R27" i="4"/>
  <c r="S27" i="4"/>
  <c r="T27" i="4"/>
  <c r="U27" i="4"/>
  <c r="V27" i="4"/>
  <c r="X27" i="4"/>
  <c r="Y27" i="4" a="1"/>
  <c r="Z27" i="4"/>
  <c r="AA27" i="4"/>
  <c r="AB27" i="4"/>
  <c r="AM27" i="4"/>
  <c r="AQ27" i="4"/>
  <c r="Y27" i="4"/>
  <c r="AX27" i="4"/>
  <c r="AW27" i="4"/>
  <c r="H26" i="4"/>
  <c r="I26" i="4"/>
  <c r="J26" i="4"/>
  <c r="K26" i="4"/>
  <c r="C26" i="4"/>
  <c r="D26" i="4"/>
  <c r="E26" i="4"/>
  <c r="F26" i="4"/>
  <c r="G26" i="4"/>
  <c r="L26" i="4"/>
  <c r="M26" i="4"/>
  <c r="N26" i="4"/>
  <c r="O26" i="4"/>
  <c r="P26" i="4"/>
  <c r="Q26" i="4"/>
  <c r="R26" i="4"/>
  <c r="S26" i="4"/>
  <c r="T26" i="4"/>
  <c r="U26" i="4"/>
  <c r="V26" i="4"/>
  <c r="X26" i="4"/>
  <c r="Y26" i="4"/>
  <c r="Z26" i="4"/>
  <c r="AA26" i="4"/>
  <c r="AB26" i="4"/>
  <c r="AM26" i="4"/>
  <c r="AQ26" i="4"/>
  <c r="AX26" i="4"/>
  <c r="AW26" i="4"/>
  <c r="H25" i="4"/>
  <c r="I25" i="4"/>
  <c r="J25" i="4"/>
  <c r="K25" i="4"/>
  <c r="C25" i="4"/>
  <c r="D25" i="4"/>
  <c r="E25" i="4"/>
  <c r="F25" i="4"/>
  <c r="G25" i="4"/>
  <c r="L25" i="4"/>
  <c r="M25" i="4"/>
  <c r="N25" i="4"/>
  <c r="O25" i="4"/>
  <c r="P25" i="4"/>
  <c r="Q25" i="4"/>
  <c r="R25" i="4"/>
  <c r="S25" i="4"/>
  <c r="T25" i="4"/>
  <c r="U25" i="4"/>
  <c r="V25" i="4"/>
  <c r="X25" i="4"/>
  <c r="Y25" i="4"/>
  <c r="Z25" i="4"/>
  <c r="AA25" i="4"/>
  <c r="AB25" i="4"/>
  <c r="AM25" i="4"/>
  <c r="AQ25" i="4"/>
  <c r="AX25" i="4"/>
  <c r="AW25" i="4"/>
  <c r="H24" i="4"/>
  <c r="I24" i="4"/>
  <c r="J24" i="4"/>
  <c r="K24" i="4"/>
  <c r="C24" i="4"/>
  <c r="D24" i="4"/>
  <c r="E24" i="4"/>
  <c r="F24" i="4"/>
  <c r="G24" i="4"/>
  <c r="L24" i="4"/>
  <c r="M24" i="4"/>
  <c r="N24" i="4"/>
  <c r="O24" i="4"/>
  <c r="P24" i="4"/>
  <c r="Q24" i="4"/>
  <c r="R24" i="4"/>
  <c r="S24" i="4"/>
  <c r="T24" i="4"/>
  <c r="U24" i="4"/>
  <c r="V24" i="4"/>
  <c r="X24" i="4"/>
  <c r="Y24" i="4"/>
  <c r="Z24" i="4"/>
  <c r="AA24" i="4"/>
  <c r="AB24" i="4"/>
  <c r="AM24" i="4"/>
  <c r="AQ24" i="4"/>
  <c r="AX24" i="4"/>
  <c r="AW24" i="4"/>
  <c r="H23" i="4"/>
  <c r="I23" i="4"/>
  <c r="J23" i="4"/>
  <c r="K23" i="4"/>
  <c r="C23" i="4"/>
  <c r="D23" i="4"/>
  <c r="E23" i="4"/>
  <c r="F23" i="4"/>
  <c r="G23" i="4"/>
  <c r="L23" i="4"/>
  <c r="M23" i="4"/>
  <c r="N23" i="4"/>
  <c r="O23" i="4"/>
  <c r="P23" i="4"/>
  <c r="Q23" i="4"/>
  <c r="R23" i="4"/>
  <c r="S23" i="4"/>
  <c r="T23" i="4"/>
  <c r="U23" i="4"/>
  <c r="V23" i="4"/>
  <c r="X23" i="4"/>
  <c r="Y23" i="4"/>
  <c r="Z23" i="4"/>
  <c r="AA23" i="4"/>
  <c r="AB23" i="4"/>
  <c r="AM23" i="4"/>
  <c r="AQ23" i="4"/>
  <c r="AX23" i="4"/>
  <c r="AW23" i="4"/>
  <c r="H22" i="4"/>
  <c r="I22" i="4"/>
  <c r="J22" i="4"/>
  <c r="K22" i="4"/>
  <c r="C22" i="4"/>
  <c r="D22" i="4"/>
  <c r="E22" i="4"/>
  <c r="F22" i="4"/>
  <c r="G22" i="4"/>
  <c r="L22" i="4"/>
  <c r="M22" i="4"/>
  <c r="N22" i="4"/>
  <c r="O22" i="4"/>
  <c r="P22" i="4"/>
  <c r="Q22" i="4"/>
  <c r="R22" i="4"/>
  <c r="S22" i="4"/>
  <c r="T22" i="4"/>
  <c r="U22" i="4"/>
  <c r="V22" i="4"/>
  <c r="X22" i="4"/>
  <c r="Y22" i="4"/>
  <c r="Z22" i="4"/>
  <c r="AA22" i="4"/>
  <c r="AB22" i="4"/>
  <c r="AM22" i="4"/>
  <c r="AQ22" i="4"/>
  <c r="AX22" i="4"/>
  <c r="AW22" i="4"/>
  <c r="H21" i="4"/>
  <c r="I21" i="4"/>
  <c r="J21" i="4"/>
  <c r="K21" i="4"/>
  <c r="C21" i="4"/>
  <c r="D21" i="4"/>
  <c r="E21" i="4"/>
  <c r="F21" i="4"/>
  <c r="G21" i="4"/>
  <c r="L21" i="4"/>
  <c r="M21" i="4"/>
  <c r="N21" i="4"/>
  <c r="O21" i="4"/>
  <c r="P21" i="4"/>
  <c r="Q21" i="4"/>
  <c r="R21" i="4"/>
  <c r="S21" i="4"/>
  <c r="T21" i="4"/>
  <c r="U21" i="4"/>
  <c r="V21" i="4"/>
  <c r="X21" i="4"/>
  <c r="Y21" i="4"/>
  <c r="Z21" i="4"/>
  <c r="AA21" i="4"/>
  <c r="AB21" i="4"/>
  <c r="AM21" i="4"/>
  <c r="AQ21" i="4"/>
  <c r="AX21" i="4"/>
  <c r="AW21" i="4"/>
  <c r="H20" i="4"/>
  <c r="I20" i="4"/>
  <c r="J20" i="4"/>
  <c r="K20" i="4"/>
  <c r="C20" i="4"/>
  <c r="D20" i="4"/>
  <c r="E20" i="4"/>
  <c r="F20" i="4"/>
  <c r="G20" i="4"/>
  <c r="L20" i="4"/>
  <c r="M20" i="4"/>
  <c r="N20" i="4"/>
  <c r="O20" i="4"/>
  <c r="P20" i="4"/>
  <c r="Q20" i="4"/>
  <c r="R20" i="4"/>
  <c r="S20" i="4"/>
  <c r="T20" i="4"/>
  <c r="U20" i="4"/>
  <c r="V20" i="4"/>
  <c r="X20" i="4"/>
  <c r="Y20" i="4"/>
  <c r="Z20" i="4"/>
  <c r="AA20" i="4"/>
  <c r="AB20" i="4"/>
  <c r="AM20" i="4"/>
  <c r="AQ20" i="4"/>
  <c r="AX20" i="4"/>
  <c r="AW20" i="4"/>
  <c r="H19" i="4"/>
  <c r="I19" i="4"/>
  <c r="J19" i="4"/>
  <c r="K19" i="4"/>
  <c r="C19" i="4"/>
  <c r="D19" i="4"/>
  <c r="E19" i="4"/>
  <c r="F19" i="4"/>
  <c r="G19" i="4"/>
  <c r="L19" i="4"/>
  <c r="M19" i="4"/>
  <c r="N19" i="4"/>
  <c r="O19" i="4"/>
  <c r="P19" i="4"/>
  <c r="Q19" i="4"/>
  <c r="R19" i="4"/>
  <c r="S19" i="4"/>
  <c r="T19" i="4"/>
  <c r="U19" i="4"/>
  <c r="V19" i="4"/>
  <c r="X19" i="4"/>
  <c r="Y19" i="4"/>
  <c r="Z19" i="4"/>
  <c r="AA19" i="4"/>
  <c r="AB19" i="4"/>
  <c r="AM19" i="4"/>
  <c r="AQ19" i="4"/>
  <c r="AX19" i="4"/>
  <c r="AW19" i="4"/>
  <c r="H18" i="4"/>
  <c r="I18" i="4"/>
  <c r="J18" i="4"/>
  <c r="K18" i="4"/>
  <c r="C18" i="4"/>
  <c r="D18" i="4"/>
  <c r="E18" i="4"/>
  <c r="F18" i="4"/>
  <c r="G18" i="4"/>
  <c r="L18" i="4"/>
  <c r="M18" i="4"/>
  <c r="N18" i="4"/>
  <c r="O18" i="4"/>
  <c r="P18" i="4"/>
  <c r="Q18" i="4"/>
  <c r="R18" i="4"/>
  <c r="S18" i="4"/>
  <c r="T18" i="4"/>
  <c r="U18" i="4"/>
  <c r="V18" i="4"/>
  <c r="X18" i="4"/>
  <c r="Y18" i="4"/>
  <c r="Z18" i="4"/>
  <c r="AA18" i="4"/>
  <c r="AB18" i="4"/>
  <c r="AM18" i="4"/>
  <c r="AQ18" i="4"/>
  <c r="AX18" i="4"/>
  <c r="AW18" i="4"/>
  <c r="H17" i="4"/>
  <c r="I17" i="4"/>
  <c r="J17" i="4"/>
  <c r="K17" i="4"/>
  <c r="C17" i="4"/>
  <c r="D17" i="4"/>
  <c r="E17" i="4"/>
  <c r="F17" i="4"/>
  <c r="G17" i="4"/>
  <c r="L17" i="4"/>
  <c r="M17" i="4"/>
  <c r="N17" i="4"/>
  <c r="O17" i="4"/>
  <c r="P17" i="4"/>
  <c r="Q17" i="4"/>
  <c r="R17" i="4"/>
  <c r="S17" i="4"/>
  <c r="T17" i="4"/>
  <c r="U17" i="4"/>
  <c r="V17" i="4"/>
  <c r="X17" i="4"/>
  <c r="Y17" i="4"/>
  <c r="Z17" i="4"/>
  <c r="AA17" i="4"/>
  <c r="AB17" i="4"/>
  <c r="AM17" i="4"/>
  <c r="AQ17" i="4"/>
  <c r="AX17" i="4"/>
  <c r="AW17" i="4"/>
  <c r="H16" i="4"/>
  <c r="I16" i="4"/>
  <c r="J16" i="4"/>
  <c r="K16" i="4"/>
  <c r="C16" i="4"/>
  <c r="D16" i="4"/>
  <c r="E16" i="4"/>
  <c r="F16" i="4"/>
  <c r="G16" i="4"/>
  <c r="L16" i="4"/>
  <c r="M16" i="4"/>
  <c r="N16" i="4"/>
  <c r="O16" i="4"/>
  <c r="P16" i="4"/>
  <c r="Q16" i="4"/>
  <c r="R16" i="4"/>
  <c r="S16" i="4"/>
  <c r="T16" i="4"/>
  <c r="U16" i="4"/>
  <c r="V16" i="4"/>
  <c r="X16" i="4"/>
  <c r="Y16" i="4"/>
  <c r="Z16" i="4"/>
  <c r="AA16" i="4"/>
  <c r="AB16" i="4"/>
  <c r="AM16" i="4"/>
  <c r="AQ16" i="4"/>
  <c r="AX16" i="4"/>
  <c r="AW16" i="4"/>
  <c r="H15" i="4"/>
  <c r="I15" i="4"/>
  <c r="J15" i="4"/>
  <c r="K15" i="4"/>
  <c r="C15" i="4"/>
  <c r="D15" i="4"/>
  <c r="E15" i="4"/>
  <c r="F15" i="4"/>
  <c r="G15" i="4"/>
  <c r="L15" i="4"/>
  <c r="M15" i="4"/>
  <c r="N15" i="4"/>
  <c r="O15" i="4"/>
  <c r="P15" i="4"/>
  <c r="Q15" i="4"/>
  <c r="R15" i="4"/>
  <c r="S15" i="4"/>
  <c r="T15" i="4"/>
  <c r="U15" i="4"/>
  <c r="V15" i="4"/>
  <c r="X15" i="4"/>
  <c r="Y15" i="4"/>
  <c r="Z15" i="4"/>
  <c r="AA15" i="4"/>
  <c r="AB15" i="4"/>
  <c r="AM15" i="4"/>
  <c r="AQ15" i="4"/>
  <c r="AX15" i="4"/>
  <c r="AW15" i="4"/>
  <c r="H14" i="4"/>
  <c r="I14" i="4"/>
  <c r="J14" i="4"/>
  <c r="K14" i="4"/>
  <c r="C14" i="4"/>
  <c r="D14" i="4"/>
  <c r="E14" i="4"/>
  <c r="F14" i="4"/>
  <c r="G14" i="4"/>
  <c r="L14" i="4"/>
  <c r="M14" i="4"/>
  <c r="N14" i="4"/>
  <c r="O14" i="4"/>
  <c r="P14" i="4"/>
  <c r="Q14" i="4"/>
  <c r="R14" i="4"/>
  <c r="S14" i="4"/>
  <c r="T14" i="4"/>
  <c r="U14" i="4"/>
  <c r="V14" i="4"/>
  <c r="X14" i="4"/>
  <c r="Y14" i="4"/>
  <c r="Z14" i="4"/>
  <c r="AA14" i="4"/>
  <c r="AB14" i="4"/>
  <c r="AM14" i="4"/>
  <c r="AQ14" i="4"/>
  <c r="AX14" i="4"/>
  <c r="AW14" i="4"/>
  <c r="H13" i="4"/>
  <c r="I13" i="4"/>
  <c r="J13" i="4"/>
  <c r="K13" i="4"/>
  <c r="C13" i="4"/>
  <c r="D13" i="4"/>
  <c r="E13" i="4"/>
  <c r="F13" i="4"/>
  <c r="G13" i="4"/>
  <c r="L13" i="4"/>
  <c r="M13" i="4"/>
  <c r="N13" i="4"/>
  <c r="O13" i="4"/>
  <c r="P13" i="4"/>
  <c r="Q13" i="4"/>
  <c r="R13" i="4"/>
  <c r="S13" i="4"/>
  <c r="T13" i="4"/>
  <c r="U13" i="4"/>
  <c r="V13" i="4"/>
  <c r="X13" i="4"/>
  <c r="Y13" i="4"/>
  <c r="Z13" i="4"/>
  <c r="AA13" i="4"/>
  <c r="AB13" i="4"/>
  <c r="AM13" i="4"/>
  <c r="AQ13" i="4"/>
  <c r="AX13" i="4"/>
  <c r="AW13" i="4"/>
  <c r="H12" i="4"/>
  <c r="I12" i="4"/>
  <c r="J12" i="4"/>
  <c r="K12" i="4"/>
  <c r="C12" i="4"/>
  <c r="D12" i="4"/>
  <c r="E12" i="4"/>
  <c r="F12" i="4"/>
  <c r="G12" i="4"/>
  <c r="L12" i="4"/>
  <c r="M12" i="4"/>
  <c r="N12" i="4"/>
  <c r="O12" i="4"/>
  <c r="P12" i="4"/>
  <c r="Q12" i="4"/>
  <c r="R12" i="4"/>
  <c r="S12" i="4"/>
  <c r="T12" i="4"/>
  <c r="U12" i="4"/>
  <c r="V12" i="4"/>
  <c r="X12" i="4"/>
  <c r="Y12" i="4"/>
  <c r="Z12" i="4"/>
  <c r="AA12" i="4"/>
  <c r="AB12" i="4"/>
  <c r="AM12" i="4"/>
  <c r="AQ12" i="4"/>
  <c r="AX12" i="4"/>
  <c r="AW12" i="4"/>
  <c r="H11" i="4"/>
  <c r="I11" i="4"/>
  <c r="J11" i="4"/>
  <c r="K11" i="4"/>
  <c r="C11" i="4"/>
  <c r="D11" i="4"/>
  <c r="E11" i="4"/>
  <c r="F11" i="4"/>
  <c r="G11" i="4"/>
  <c r="L11" i="4"/>
  <c r="M11" i="4"/>
  <c r="N11" i="4"/>
  <c r="O11" i="4"/>
  <c r="P11" i="4"/>
  <c r="Q11" i="4"/>
  <c r="R11" i="4"/>
  <c r="S11" i="4"/>
  <c r="T11" i="4"/>
  <c r="U11" i="4"/>
  <c r="V11" i="4"/>
  <c r="X11" i="4"/>
  <c r="Y11" i="4"/>
  <c r="Z11" i="4"/>
  <c r="AA11" i="4"/>
  <c r="AB11" i="4"/>
  <c r="AM11" i="4"/>
  <c r="AQ11" i="4"/>
  <c r="AX11" i="4"/>
  <c r="AW11" i="4"/>
  <c r="H10" i="4"/>
  <c r="I10" i="4"/>
  <c r="J10" i="4"/>
  <c r="K10" i="4"/>
  <c r="C10" i="4"/>
  <c r="D10" i="4"/>
  <c r="E10" i="4"/>
  <c r="F10" i="4"/>
  <c r="G10" i="4"/>
  <c r="L10" i="4"/>
  <c r="M10" i="4"/>
  <c r="N10" i="4"/>
  <c r="O10" i="4"/>
  <c r="P10" i="4"/>
  <c r="Q10" i="4"/>
  <c r="R10" i="4"/>
  <c r="S10" i="4"/>
  <c r="T10" i="4"/>
  <c r="U10" i="4"/>
  <c r="V10" i="4"/>
  <c r="X10" i="4"/>
  <c r="Y10" i="4"/>
  <c r="Z10" i="4"/>
  <c r="AA10" i="4"/>
  <c r="AB10" i="4"/>
  <c r="AM10" i="4"/>
  <c r="AQ10" i="4"/>
  <c r="AX10" i="4"/>
  <c r="AW10" i="4"/>
  <c r="H9" i="4"/>
  <c r="I9" i="4"/>
  <c r="J9" i="4"/>
  <c r="K9" i="4"/>
  <c r="C9" i="4"/>
  <c r="D9" i="4"/>
  <c r="E9" i="4"/>
  <c r="F9" i="4"/>
  <c r="G9" i="4"/>
  <c r="L9" i="4"/>
  <c r="M9" i="4"/>
  <c r="N9" i="4"/>
  <c r="O9" i="4"/>
  <c r="P9" i="4"/>
  <c r="Q9" i="4"/>
  <c r="R9" i="4"/>
  <c r="S9" i="4"/>
  <c r="T9" i="4"/>
  <c r="U9" i="4"/>
  <c r="V9" i="4"/>
  <c r="X9" i="4"/>
  <c r="Y9" i="4"/>
  <c r="Z9" i="4"/>
  <c r="AA9" i="4"/>
  <c r="AB9" i="4"/>
  <c r="AM9" i="4"/>
  <c r="AQ9" i="4"/>
  <c r="AX9" i="4"/>
  <c r="AW9" i="4"/>
  <c r="H8" i="4"/>
  <c r="I8" i="4"/>
  <c r="J8" i="4"/>
  <c r="K8" i="4"/>
  <c r="C8" i="4"/>
  <c r="D8" i="4"/>
  <c r="E8" i="4"/>
  <c r="F8" i="4"/>
  <c r="G8" i="4"/>
  <c r="L8" i="4"/>
  <c r="M8" i="4"/>
  <c r="N8" i="4"/>
  <c r="O8" i="4"/>
  <c r="P8" i="4"/>
  <c r="Q8" i="4"/>
  <c r="R8" i="4"/>
  <c r="S8" i="4"/>
  <c r="T8" i="4"/>
  <c r="U8" i="4"/>
  <c r="V8" i="4"/>
  <c r="X8" i="4"/>
  <c r="Y8" i="4"/>
  <c r="Z8" i="4"/>
  <c r="AA8" i="4"/>
  <c r="AB8" i="4"/>
  <c r="AM8" i="4"/>
  <c r="AQ8" i="4"/>
  <c r="AX8" i="4"/>
  <c r="AW8" i="4"/>
  <c r="H7" i="4"/>
  <c r="I7" i="4"/>
  <c r="J7" i="4"/>
  <c r="K7" i="4"/>
  <c r="C7" i="4"/>
  <c r="D7" i="4"/>
  <c r="E7" i="4"/>
  <c r="F7" i="4"/>
  <c r="G7" i="4"/>
  <c r="L7" i="4"/>
  <c r="M7" i="4"/>
  <c r="N7" i="4"/>
  <c r="O7" i="4"/>
  <c r="P7" i="4"/>
  <c r="Q7" i="4"/>
  <c r="R7" i="4"/>
  <c r="S7" i="4"/>
  <c r="T7" i="4"/>
  <c r="U7" i="4"/>
  <c r="V7" i="4"/>
  <c r="X7" i="4"/>
  <c r="Y7" i="4"/>
  <c r="Z7" i="4"/>
  <c r="AA7" i="4"/>
  <c r="AB7" i="4"/>
  <c r="AM7" i="4"/>
  <c r="AQ7" i="4"/>
  <c r="AX7" i="4"/>
  <c r="AW7" i="4"/>
  <c r="H6" i="4"/>
  <c r="I6" i="4"/>
  <c r="J6" i="4"/>
  <c r="K6" i="4"/>
  <c r="C6" i="4"/>
  <c r="D6" i="4"/>
  <c r="E6" i="4"/>
  <c r="F6" i="4"/>
  <c r="G6" i="4"/>
  <c r="AY11" i="7"/>
  <c r="AZ11" i="7"/>
  <c r="BA11" i="7"/>
  <c r="BB11" i="7"/>
  <c r="BC11" i="7"/>
  <c r="L6" i="4"/>
  <c r="AY12" i="7"/>
  <c r="AZ12" i="7"/>
  <c r="BA12" i="7"/>
  <c r="BB12" i="7"/>
  <c r="BC12" i="7"/>
  <c r="M6" i="4"/>
  <c r="AY13" i="7"/>
  <c r="AZ13" i="7"/>
  <c r="BA13" i="7"/>
  <c r="BB13" i="7"/>
  <c r="BC13" i="7"/>
  <c r="N6" i="4"/>
  <c r="AY14" i="7"/>
  <c r="AZ14" i="7"/>
  <c r="BA14" i="7"/>
  <c r="BB14" i="7"/>
  <c r="BC14" i="7"/>
  <c r="O6" i="4"/>
  <c r="AY15" i="7"/>
  <c r="AZ15" i="7"/>
  <c r="BA15" i="7"/>
  <c r="BB15" i="7"/>
  <c r="BC15" i="7"/>
  <c r="P6" i="4"/>
  <c r="AY16" i="7"/>
  <c r="AZ16" i="7"/>
  <c r="BA16" i="7"/>
  <c r="BB16" i="7"/>
  <c r="BC16" i="7"/>
  <c r="Q6" i="4"/>
  <c r="AY17" i="7"/>
  <c r="AZ17" i="7"/>
  <c r="BA17" i="7"/>
  <c r="BB17" i="7"/>
  <c r="BC17" i="7"/>
  <c r="R6" i="4"/>
  <c r="AY18" i="7"/>
  <c r="AZ18" i="7"/>
  <c r="BA18" i="7"/>
  <c r="BB18" i="7"/>
  <c r="BC18" i="7"/>
  <c r="S6" i="4"/>
  <c r="AY19" i="7"/>
  <c r="AZ19" i="7"/>
  <c r="BA19" i="7"/>
  <c r="BB19" i="7"/>
  <c r="BC19" i="7"/>
  <c r="T6" i="4"/>
  <c r="AY20" i="7"/>
  <c r="AZ20" i="7"/>
  <c r="BA20" i="7"/>
  <c r="BB20" i="7"/>
  <c r="BC20" i="7"/>
  <c r="U6" i="4"/>
  <c r="AY21" i="7"/>
  <c r="AZ21" i="7"/>
  <c r="BA21" i="7"/>
  <c r="BB21" i="7"/>
  <c r="BC21" i="7"/>
  <c r="V6" i="4"/>
  <c r="AY23" i="7"/>
  <c r="AZ23" i="7"/>
  <c r="BA23" i="7"/>
  <c r="BB23" i="7"/>
  <c r="BC23" i="7"/>
  <c r="X6" i="4"/>
  <c r="AY24" i="7"/>
  <c r="AZ24" i="7"/>
  <c r="BA24" i="7"/>
  <c r="BB24" i="7"/>
  <c r="BC24" i="7"/>
  <c r="Y6" i="4"/>
  <c r="AY25" i="7"/>
  <c r="AZ25" i="7"/>
  <c r="BA25" i="7"/>
  <c r="BB25" i="7"/>
  <c r="BC25" i="7"/>
  <c r="Z6" i="4"/>
  <c r="AY26" i="7"/>
  <c r="AZ26" i="7"/>
  <c r="BA26" i="7"/>
  <c r="BB26" i="7"/>
  <c r="BC26" i="7"/>
  <c r="AA6" i="4"/>
  <c r="AY27" i="7"/>
  <c r="AZ27" i="7"/>
  <c r="BA27" i="7"/>
  <c r="BB27" i="7"/>
  <c r="BC27" i="7"/>
  <c r="AB6" i="4"/>
  <c r="AY38" i="7"/>
  <c r="AZ38" i="7"/>
  <c r="BA38" i="7"/>
  <c r="BB38" i="7"/>
  <c r="BC38" i="7"/>
  <c r="AM6" i="4"/>
  <c r="AQ6" i="4"/>
  <c r="AX6" i="4"/>
  <c r="AW6" i="4"/>
  <c r="H5" i="4"/>
  <c r="I5" i="4"/>
  <c r="J5" i="4"/>
  <c r="K5" i="4"/>
  <c r="C5" i="4"/>
  <c r="D5" i="4"/>
  <c r="E5" i="4"/>
  <c r="F5" i="4"/>
  <c r="G5" i="4"/>
  <c r="L5" i="4"/>
  <c r="M5" i="4"/>
  <c r="N5" i="4"/>
  <c r="O5" i="4"/>
  <c r="P5" i="4"/>
  <c r="Q5" i="4"/>
  <c r="R5" i="4"/>
  <c r="S5" i="4"/>
  <c r="T5" i="4"/>
  <c r="U5" i="4"/>
  <c r="V5" i="4"/>
  <c r="X5" i="4"/>
  <c r="Y5" i="4"/>
  <c r="Z5" i="4"/>
  <c r="AA5" i="4"/>
  <c r="AB5" i="4"/>
  <c r="AM5" i="4"/>
  <c r="AQ5" i="4"/>
  <c r="AX5" i="4"/>
  <c r="AW5" i="4"/>
  <c r="H4" i="4"/>
  <c r="I4" i="4"/>
  <c r="J4" i="4"/>
  <c r="K4" i="4"/>
  <c r="C4" i="4"/>
  <c r="D4" i="4"/>
  <c r="E4" i="4"/>
  <c r="F4" i="4"/>
  <c r="G4" i="4"/>
  <c r="L4" i="4"/>
  <c r="M4" i="4"/>
  <c r="N4" i="4"/>
  <c r="O4" i="4"/>
  <c r="P4" i="4"/>
  <c r="Q4" i="4"/>
  <c r="R4" i="4"/>
  <c r="S4" i="4"/>
  <c r="T4" i="4"/>
  <c r="U4" i="4"/>
  <c r="V4" i="4"/>
  <c r="X4" i="4"/>
  <c r="Y4" i="4"/>
  <c r="Z4" i="4"/>
  <c r="AA4" i="4"/>
  <c r="AB4" i="4"/>
  <c r="AM4" i="4"/>
  <c r="AQ4" i="4"/>
  <c r="AX4" i="4"/>
  <c r="AW4" i="4"/>
  <c r="H3" i="4"/>
  <c r="I3" i="4"/>
  <c r="J3" i="4"/>
  <c r="K3" i="4"/>
  <c r="C3" i="4"/>
  <c r="D3" i="4"/>
  <c r="E3" i="4"/>
  <c r="F3" i="4"/>
  <c r="G3" i="4"/>
  <c r="L3" i="4"/>
  <c r="M3" i="4"/>
  <c r="N3" i="4"/>
  <c r="O3" i="4"/>
  <c r="P3" i="4"/>
  <c r="Q3" i="4"/>
  <c r="R3" i="4"/>
  <c r="S3" i="4"/>
  <c r="T3" i="4"/>
  <c r="U3" i="4"/>
  <c r="V3" i="4"/>
  <c r="X3" i="4"/>
  <c r="Y3" i="4"/>
  <c r="Z3" i="4"/>
  <c r="AA3" i="4"/>
  <c r="AB3" i="4"/>
  <c r="AM3" i="4"/>
  <c r="AQ3" i="4"/>
  <c r="AX3" i="4"/>
  <c r="AW3" i="4"/>
  <c r="H2" i="4"/>
  <c r="I2" i="4"/>
  <c r="J2" i="4"/>
  <c r="K2" i="4"/>
  <c r="C2" i="4"/>
  <c r="D2" i="4"/>
  <c r="E2" i="4"/>
  <c r="F2" i="4"/>
  <c r="G2" i="4"/>
  <c r="L2" i="4"/>
  <c r="M2" i="4"/>
  <c r="N2" i="4"/>
  <c r="O2" i="4"/>
  <c r="P2" i="4"/>
  <c r="Q2" i="4"/>
  <c r="R2" i="4"/>
  <c r="S2" i="4"/>
  <c r="T2" i="4"/>
  <c r="U2" i="4"/>
  <c r="V2" i="4"/>
  <c r="X2" i="4"/>
  <c r="Y2" i="4"/>
  <c r="Z2" i="4"/>
  <c r="AA2" i="4"/>
  <c r="AB2" i="4"/>
  <c r="AM2" i="4"/>
  <c r="AQ2" i="4"/>
  <c r="AX2" i="4"/>
  <c r="AW2" i="4"/>
  <c r="B46" i="7"/>
  <c r="B47" i="7"/>
  <c r="B48" i="7"/>
  <c r="B49" i="7"/>
  <c r="B50" i="7"/>
  <c r="C49" i="7"/>
  <c r="C48" i="7"/>
  <c r="C47" i="7"/>
  <c r="C46" i="7"/>
  <c r="BB43" i="7"/>
  <c r="D40" i="7"/>
  <c r="D39" i="7"/>
  <c r="D38" i="7"/>
  <c r="D35" i="7"/>
  <c r="D34" i="7"/>
  <c r="D33" i="7"/>
  <c r="D32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T3" i="12"/>
  <c r="AT4" i="12"/>
  <c r="AS3" i="12"/>
  <c r="AS4" i="12"/>
  <c r="AR3" i="12"/>
  <c r="AR4" i="12"/>
  <c r="AQ3" i="12"/>
  <c r="AQ4" i="12"/>
  <c r="AP3" i="12"/>
  <c r="AP4" i="12"/>
  <c r="AO3" i="12"/>
  <c r="AO4" i="12"/>
  <c r="AN3" i="12"/>
  <c r="AN4" i="12"/>
  <c r="AM3" i="12"/>
  <c r="AM4" i="12"/>
  <c r="AL3" i="12"/>
  <c r="AL4" i="12"/>
  <c r="AK3" i="12"/>
  <c r="AK4" i="12"/>
  <c r="AJ3" i="12"/>
  <c r="AJ4" i="12"/>
  <c r="AI3" i="12"/>
  <c r="AI4" i="12"/>
  <c r="AH3" i="12"/>
  <c r="AH4" i="12"/>
  <c r="AG3" i="12"/>
  <c r="AG4" i="12"/>
  <c r="AF3" i="12"/>
  <c r="AF4" i="12"/>
  <c r="AE3" i="12"/>
  <c r="AE4" i="12"/>
  <c r="AD3" i="12"/>
  <c r="AD4" i="12"/>
  <c r="AC3" i="12"/>
  <c r="AC4" i="12"/>
  <c r="AB3" i="12"/>
  <c r="AB4" i="12"/>
  <c r="AA3" i="12"/>
  <c r="AA4" i="12"/>
  <c r="Z3" i="12"/>
  <c r="Z4" i="12"/>
  <c r="Y3" i="12"/>
  <c r="Y4" i="12"/>
  <c r="X3" i="12"/>
  <c r="X4" i="12"/>
  <c r="W3" i="12"/>
  <c r="W4" i="12"/>
  <c r="V3" i="12"/>
  <c r="V4" i="12"/>
  <c r="U3" i="12"/>
  <c r="U4" i="12"/>
  <c r="T3" i="12"/>
  <c r="T4" i="12"/>
  <c r="S3" i="12"/>
  <c r="S4" i="12"/>
  <c r="R3" i="12"/>
  <c r="R4" i="12"/>
  <c r="Q3" i="12"/>
  <c r="Q4" i="12"/>
  <c r="P3" i="12"/>
  <c r="P4" i="12"/>
  <c r="O3" i="12"/>
  <c r="O4" i="12"/>
  <c r="N3" i="12"/>
  <c r="N4" i="12"/>
  <c r="M3" i="12"/>
  <c r="M4" i="12"/>
  <c r="L3" i="12"/>
  <c r="L4" i="12"/>
  <c r="K3" i="12"/>
  <c r="K4" i="12"/>
  <c r="J3" i="12"/>
  <c r="J4" i="12"/>
  <c r="I3" i="12"/>
  <c r="I4" i="12"/>
  <c r="H3" i="12"/>
  <c r="H4" i="12"/>
  <c r="G3" i="12"/>
  <c r="G4" i="12"/>
  <c r="F3" i="12"/>
  <c r="F4" i="12"/>
  <c r="E3" i="12"/>
  <c r="E4" i="12"/>
  <c r="D3" i="12"/>
  <c r="D4" i="12"/>
  <c r="C3" i="12"/>
  <c r="C4" i="12"/>
  <c r="B3" i="12"/>
  <c r="B4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V46" i="4"/>
  <c r="AT47" i="8"/>
  <c r="AT46" i="8"/>
  <c r="AT45" i="8"/>
  <c r="AT48" i="8"/>
  <c r="AR46" i="4"/>
  <c r="AT46" i="4"/>
  <c r="AU46" i="4"/>
  <c r="B47" i="8"/>
  <c r="B46" i="8"/>
  <c r="B45" i="8"/>
  <c r="B48" i="8"/>
  <c r="AR2" i="4"/>
  <c r="AT2" i="4"/>
  <c r="AU2" i="4"/>
  <c r="C47" i="8"/>
  <c r="C46" i="8"/>
  <c r="C45" i="8"/>
  <c r="C48" i="8"/>
  <c r="AR3" i="4"/>
  <c r="AT3" i="4"/>
  <c r="AU3" i="4"/>
  <c r="D47" i="8"/>
  <c r="D46" i="8"/>
  <c r="D45" i="8"/>
  <c r="D48" i="8"/>
  <c r="AR4" i="4"/>
  <c r="AT4" i="4"/>
  <c r="AU4" i="4"/>
  <c r="E47" i="8"/>
  <c r="E46" i="8"/>
  <c r="E45" i="8"/>
  <c r="E48" i="8"/>
  <c r="AR5" i="4"/>
  <c r="AT5" i="4"/>
  <c r="AU5" i="4"/>
  <c r="F47" i="8"/>
  <c r="F46" i="8"/>
  <c r="F45" i="8"/>
  <c r="F48" i="8"/>
  <c r="AR6" i="4"/>
  <c r="AT6" i="4"/>
  <c r="AU6" i="4"/>
  <c r="G47" i="8"/>
  <c r="G46" i="8"/>
  <c r="G45" i="8"/>
  <c r="G48" i="8"/>
  <c r="AR7" i="4"/>
  <c r="AT7" i="4"/>
  <c r="AU7" i="4"/>
  <c r="H47" i="8"/>
  <c r="H46" i="8"/>
  <c r="H45" i="8"/>
  <c r="H48" i="8"/>
  <c r="AR8" i="4"/>
  <c r="AT8" i="4"/>
  <c r="AU8" i="4"/>
  <c r="I47" i="8"/>
  <c r="I46" i="8"/>
  <c r="I45" i="8"/>
  <c r="I48" i="8"/>
  <c r="AR9" i="4"/>
  <c r="AT9" i="4"/>
  <c r="AU9" i="4"/>
  <c r="J47" i="8"/>
  <c r="J46" i="8"/>
  <c r="J45" i="8"/>
  <c r="J48" i="8"/>
  <c r="AR10" i="4"/>
  <c r="AT10" i="4"/>
  <c r="AU10" i="4"/>
  <c r="K47" i="8"/>
  <c r="K46" i="8"/>
  <c r="K45" i="8"/>
  <c r="K48" i="8"/>
  <c r="AR11" i="4"/>
  <c r="AT11" i="4"/>
  <c r="AU11" i="4"/>
  <c r="L47" i="8"/>
  <c r="L46" i="8"/>
  <c r="L45" i="8"/>
  <c r="L48" i="8"/>
  <c r="AR12" i="4"/>
  <c r="AT12" i="4"/>
  <c r="AU12" i="4"/>
  <c r="M47" i="8"/>
  <c r="M46" i="8"/>
  <c r="M45" i="8"/>
  <c r="M48" i="8"/>
  <c r="AR13" i="4"/>
  <c r="AT13" i="4"/>
  <c r="AU13" i="4"/>
  <c r="N47" i="8"/>
  <c r="N46" i="8"/>
  <c r="N45" i="8"/>
  <c r="N48" i="8"/>
  <c r="AR14" i="4"/>
  <c r="AT14" i="4"/>
  <c r="AU14" i="4"/>
  <c r="O47" i="8"/>
  <c r="O46" i="8"/>
  <c r="O45" i="8"/>
  <c r="O48" i="8"/>
  <c r="AR15" i="4"/>
  <c r="AT15" i="4"/>
  <c r="AU15" i="4"/>
  <c r="P47" i="8"/>
  <c r="P46" i="8"/>
  <c r="P45" i="8"/>
  <c r="P48" i="8"/>
  <c r="AR16" i="4"/>
  <c r="AT16" i="4"/>
  <c r="AU16" i="4"/>
  <c r="Q47" i="8"/>
  <c r="Q46" i="8"/>
  <c r="Q45" i="8"/>
  <c r="Q48" i="8"/>
  <c r="AR17" i="4"/>
  <c r="AT17" i="4"/>
  <c r="AU17" i="4"/>
  <c r="R47" i="8"/>
  <c r="R46" i="8"/>
  <c r="R45" i="8"/>
  <c r="R48" i="8"/>
  <c r="AR18" i="4"/>
  <c r="AT18" i="4"/>
  <c r="AU18" i="4"/>
  <c r="S47" i="8"/>
  <c r="S46" i="8"/>
  <c r="S45" i="8"/>
  <c r="S48" i="8"/>
  <c r="AR19" i="4"/>
  <c r="AT19" i="4"/>
  <c r="AU19" i="4"/>
  <c r="T47" i="8"/>
  <c r="T46" i="8"/>
  <c r="T45" i="8"/>
  <c r="T48" i="8"/>
  <c r="AR20" i="4"/>
  <c r="AT20" i="4"/>
  <c r="AU20" i="4"/>
  <c r="U47" i="8"/>
  <c r="U46" i="8"/>
  <c r="U45" i="8"/>
  <c r="U48" i="8"/>
  <c r="AR21" i="4"/>
  <c r="AT21" i="4"/>
  <c r="AU21" i="4"/>
  <c r="V47" i="8"/>
  <c r="V46" i="8"/>
  <c r="V45" i="8"/>
  <c r="V48" i="8"/>
  <c r="AR22" i="4"/>
  <c r="AT22" i="4"/>
  <c r="AU22" i="4"/>
  <c r="W47" i="8"/>
  <c r="W46" i="8"/>
  <c r="W45" i="8"/>
  <c r="W48" i="8"/>
  <c r="AR23" i="4"/>
  <c r="AT23" i="4"/>
  <c r="AU23" i="4"/>
  <c r="X47" i="8"/>
  <c r="X46" i="8"/>
  <c r="X45" i="8"/>
  <c r="X48" i="8"/>
  <c r="AR24" i="4"/>
  <c r="AT24" i="4"/>
  <c r="AU24" i="4"/>
  <c r="Y47" i="8"/>
  <c r="Y46" i="8"/>
  <c r="Y45" i="8"/>
  <c r="Y48" i="8"/>
  <c r="AR25" i="4"/>
  <c r="AT25" i="4"/>
  <c r="AU25" i="4"/>
  <c r="Z47" i="8"/>
  <c r="Z46" i="8"/>
  <c r="Z45" i="8"/>
  <c r="Z48" i="8"/>
  <c r="AR26" i="4"/>
  <c r="AT26" i="4"/>
  <c r="AU26" i="4"/>
  <c r="AA47" i="8"/>
  <c r="AA46" i="8"/>
  <c r="AA45" i="8"/>
  <c r="AA48" i="8"/>
  <c r="AR27" i="4"/>
  <c r="AT27" i="4"/>
  <c r="AU27" i="4"/>
  <c r="AB47" i="8"/>
  <c r="AB46" i="8"/>
  <c r="AB45" i="8"/>
  <c r="AB48" i="8"/>
  <c r="AR28" i="4"/>
  <c r="AT28" i="4"/>
  <c r="AU28" i="4"/>
  <c r="AC47" i="8"/>
  <c r="AC46" i="8"/>
  <c r="AC45" i="8"/>
  <c r="AC48" i="8"/>
  <c r="AR29" i="4"/>
  <c r="AT29" i="4"/>
  <c r="AU29" i="4"/>
  <c r="AD47" i="8"/>
  <c r="AD46" i="8"/>
  <c r="AD45" i="8"/>
  <c r="AD48" i="8"/>
  <c r="AR30" i="4"/>
  <c r="AT30" i="4"/>
  <c r="AU30" i="4"/>
  <c r="AE47" i="8"/>
  <c r="AE46" i="8"/>
  <c r="AE45" i="8"/>
  <c r="AE48" i="8"/>
  <c r="AR31" i="4"/>
  <c r="AT31" i="4"/>
  <c r="AU31" i="4"/>
  <c r="AF47" i="8"/>
  <c r="AF46" i="8"/>
  <c r="AF45" i="8"/>
  <c r="AF48" i="8"/>
  <c r="AR32" i="4"/>
  <c r="AT32" i="4"/>
  <c r="AU32" i="4"/>
  <c r="AG47" i="8"/>
  <c r="AG46" i="8"/>
  <c r="AG45" i="8"/>
  <c r="AG48" i="8"/>
  <c r="AR33" i="4"/>
  <c r="AT33" i="4"/>
  <c r="AU33" i="4"/>
  <c r="AH47" i="8"/>
  <c r="AH46" i="8"/>
  <c r="AH45" i="8"/>
  <c r="AH48" i="8"/>
  <c r="AR34" i="4"/>
  <c r="AT34" i="4"/>
  <c r="AU34" i="4"/>
  <c r="AI47" i="8"/>
  <c r="AI46" i="8"/>
  <c r="AI45" i="8"/>
  <c r="AI48" i="8"/>
  <c r="AR35" i="4"/>
  <c r="AT35" i="4"/>
  <c r="AU35" i="4"/>
  <c r="AJ47" i="8"/>
  <c r="AJ46" i="8"/>
  <c r="AJ45" i="8"/>
  <c r="AJ48" i="8"/>
  <c r="AR36" i="4"/>
  <c r="AT36" i="4"/>
  <c r="AU36" i="4"/>
  <c r="AK47" i="8"/>
  <c r="AK46" i="8"/>
  <c r="AK45" i="8"/>
  <c r="AK48" i="8"/>
  <c r="AR37" i="4"/>
  <c r="AT37" i="4"/>
  <c r="AU37" i="4"/>
  <c r="AL47" i="8"/>
  <c r="AL46" i="8"/>
  <c r="AL45" i="8"/>
  <c r="AL48" i="8"/>
  <c r="AR38" i="4"/>
  <c r="AT38" i="4"/>
  <c r="AU38" i="4"/>
  <c r="AM47" i="8"/>
  <c r="AM46" i="8"/>
  <c r="AM45" i="8"/>
  <c r="AM48" i="8"/>
  <c r="AR39" i="4"/>
  <c r="AT39" i="4"/>
  <c r="AU39" i="4"/>
  <c r="AN47" i="8"/>
  <c r="AN46" i="8"/>
  <c r="AN45" i="8"/>
  <c r="AN48" i="8"/>
  <c r="AR40" i="4"/>
  <c r="AT40" i="4"/>
  <c r="AU40" i="4"/>
  <c r="AO47" i="8"/>
  <c r="AO46" i="8"/>
  <c r="AO45" i="8"/>
  <c r="AO48" i="8"/>
  <c r="AR41" i="4"/>
  <c r="AT41" i="4"/>
  <c r="AU41" i="4"/>
  <c r="AP47" i="8"/>
  <c r="AP46" i="8"/>
  <c r="AP45" i="8"/>
  <c r="AP48" i="8"/>
  <c r="AR42" i="4"/>
  <c r="AT42" i="4"/>
  <c r="AU42" i="4"/>
  <c r="AQ47" i="8"/>
  <c r="AQ46" i="8"/>
  <c r="AQ45" i="8"/>
  <c r="AQ48" i="8"/>
  <c r="AR43" i="4"/>
  <c r="AT43" i="4"/>
  <c r="AU43" i="4"/>
  <c r="AR47" i="8"/>
  <c r="AR46" i="8"/>
  <c r="AR45" i="8"/>
  <c r="AR48" i="8"/>
  <c r="AR44" i="4"/>
  <c r="AT44" i="4"/>
  <c r="AU44" i="4"/>
  <c r="AS47" i="8"/>
  <c r="AS46" i="8"/>
  <c r="AS45" i="8"/>
  <c r="AS48" i="8"/>
  <c r="AR45" i="4"/>
  <c r="AT45" i="4"/>
  <c r="AU45" i="4"/>
  <c r="A46" i="4"/>
  <c r="AV45" i="4"/>
  <c r="AV44" i="4"/>
  <c r="AV43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8" i="4"/>
  <c r="AV26" i="4"/>
  <c r="AV25" i="4"/>
  <c r="AV24" i="4"/>
  <c r="AV23" i="4"/>
  <c r="AV22" i="4"/>
  <c r="AV21" i="4"/>
  <c r="AV20" i="4"/>
  <c r="AV19" i="4"/>
  <c r="AV18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5" i="4"/>
  <c r="AV4" i="4"/>
  <c r="AV3" i="4"/>
  <c r="AV2" i="4"/>
  <c r="AQ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AV27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42" i="8"/>
  <c r="A40" i="8"/>
  <c r="A39" i="8"/>
  <c r="A38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<sst xmlns="http://schemas.openxmlformats.org/spreadsheetml/2006/main" count="192" uniqueCount="181">
  <si>
    <t>Heart of Dallas</t>
  </si>
  <si>
    <t>Citrus</t>
  </si>
  <si>
    <t>Playoff Bonus</t>
  </si>
  <si>
    <t>2 Semifinal Games</t>
  </si>
  <si>
    <t>New Years Bonus</t>
  </si>
  <si>
    <t>Rank</t>
  </si>
  <si>
    <t>Current Streak</t>
  </si>
  <si>
    <t>Games Played (to show current streak)</t>
  </si>
  <si>
    <t xml:space="preserve">Total Number of Upset Games: </t>
  </si>
  <si>
    <t>Rose</t>
  </si>
  <si>
    <t>Sugar</t>
  </si>
  <si>
    <t>Idaho Potato</t>
  </si>
  <si>
    <t>Arizona</t>
  </si>
  <si>
    <t># of Streaks:</t>
  </si>
  <si>
    <t>Streak Bonus:</t>
  </si>
  <si>
    <t>Miami</t>
  </si>
  <si>
    <t>Champions Breakdown:</t>
  </si>
  <si>
    <t>National Championship</t>
    <phoneticPr fontId="10" type="noConversion"/>
  </si>
  <si>
    <t>Streak Bonus</t>
    <phoneticPr fontId="10" type="noConversion"/>
  </si>
  <si>
    <t>Winner Number</t>
    <phoneticPr fontId="10" type="noConversion"/>
  </si>
  <si>
    <t>Bowl Game</t>
    <phoneticPr fontId="10" type="noConversion"/>
  </si>
  <si>
    <t>Winner</t>
    <phoneticPr fontId="10" type="noConversion"/>
  </si>
  <si>
    <t>Bonus</t>
    <phoneticPr fontId="10" type="noConversion"/>
  </si>
  <si>
    <t>Number of 1</t>
    <phoneticPr fontId="10" type="noConversion"/>
  </si>
  <si>
    <t>Number of 2</t>
    <phoneticPr fontId="10" type="noConversion"/>
  </si>
  <si>
    <t># People</t>
    <phoneticPr fontId="10" type="noConversion"/>
  </si>
  <si>
    <t>Upset Bonus?</t>
    <phoneticPr fontId="10" type="noConversion"/>
  </si>
  <si>
    <t>Upset Number</t>
    <phoneticPr fontId="10" type="noConversion"/>
  </si>
  <si>
    <t>Total</t>
    <phoneticPr fontId="10" type="noConversion"/>
  </si>
  <si>
    <t>Name/Bowl</t>
    <phoneticPr fontId="10" type="noConversion"/>
  </si>
  <si>
    <t>No Bonus</t>
    <phoneticPr fontId="10" type="noConversion"/>
  </si>
  <si>
    <t>Key (Bonus Row):</t>
    <phoneticPr fontId="10" type="noConversion"/>
  </si>
  <si>
    <t>National Championship</t>
    <phoneticPr fontId="10" type="noConversion"/>
  </si>
  <si>
    <t>BPP</t>
    <phoneticPr fontId="10" type="noConversion"/>
  </si>
  <si>
    <t>New Mexico</t>
  </si>
  <si>
    <t>Las Vegas</t>
  </si>
  <si>
    <t>Camellia</t>
  </si>
  <si>
    <t>Boca Raton</t>
  </si>
  <si>
    <t>Poinsettia</t>
  </si>
  <si>
    <t>Bahamas</t>
  </si>
  <si>
    <t>Quick Lane</t>
  </si>
  <si>
    <t>St. Petersburg</t>
  </si>
  <si>
    <t>Military</t>
  </si>
  <si>
    <t>Sun</t>
  </si>
  <si>
    <t>Independence</t>
  </si>
  <si>
    <t>Pinstripe</t>
  </si>
  <si>
    <t>Holiday</t>
  </si>
  <si>
    <t>Liberty</t>
  </si>
  <si>
    <t>Russell Athletic</t>
  </si>
  <si>
    <t>Texas</t>
  </si>
  <si>
    <t>Music City</t>
  </si>
  <si>
    <t>Belk</t>
  </si>
  <si>
    <t>Outback</t>
  </si>
  <si>
    <t>Armed Forces</t>
  </si>
  <si>
    <t>TaxSlayer</t>
  </si>
  <si>
    <t>Alamo</t>
  </si>
  <si>
    <t>Cactus</t>
  </si>
  <si>
    <t>Birmingham</t>
  </si>
  <si>
    <t>Dollar General</t>
  </si>
  <si>
    <t>Hawaii</t>
  </si>
  <si>
    <t>Foster Farms</t>
  </si>
  <si>
    <t>AutoNation Cure</t>
  </si>
  <si>
    <t>R+L Carriers</t>
  </si>
  <si>
    <t>Orange</t>
  </si>
  <si>
    <t>Cotton</t>
  </si>
  <si>
    <t>Peach (Semi 1)</t>
  </si>
  <si>
    <t>Fiesta (Semi 2)</t>
  </si>
  <si>
    <t>UTSA</t>
  </si>
  <si>
    <t>Houston</t>
  </si>
  <si>
    <t>San Diego State</t>
  </si>
  <si>
    <t>Appalachian State</t>
  </si>
  <si>
    <t>Toledo</t>
  </si>
  <si>
    <t>UCF</t>
  </si>
  <si>
    <t>Arkansas State</t>
  </si>
  <si>
    <t>Southern Mississippi</t>
  </si>
  <si>
    <t>Louisiana-Lafayette</t>
  </si>
  <si>
    <t>Central Michigan</t>
  </si>
  <si>
    <t>Tulsa</t>
  </si>
  <si>
    <t>Memphis</t>
  </si>
  <si>
    <t>Western Kentucky</t>
  </si>
  <si>
    <t>BYU</t>
  </si>
  <si>
    <t>Wyoming</t>
  </si>
  <si>
    <t>Idaho</t>
  </si>
  <si>
    <t>Colorado State</t>
  </si>
  <si>
    <t>Eastern Michigan</t>
  </si>
  <si>
    <t>Old Dominion</t>
  </si>
  <si>
    <t>Louisiana Tech</t>
  </si>
  <si>
    <t>Navy</t>
  </si>
  <si>
    <t>Ohio</t>
  </si>
  <si>
    <t>Troy</t>
  </si>
  <si>
    <t>Middle Tennessee</t>
  </si>
  <si>
    <t>Miami (Ohio)</t>
  </si>
  <si>
    <t>Mississippi State</t>
  </si>
  <si>
    <t>Maryland</t>
  </si>
  <si>
    <t>Boston College</t>
  </si>
  <si>
    <t>NC State</t>
  </si>
  <si>
    <t>Vanderbilt</t>
  </si>
  <si>
    <t>Army</t>
  </si>
  <si>
    <t>North Texas</t>
  </si>
  <si>
    <t>Temple</t>
  </si>
  <si>
    <t>Wake Forest</t>
  </si>
  <si>
    <t>Minnesota</t>
  </si>
  <si>
    <t>Washington State</t>
  </si>
  <si>
    <t>Boise State</t>
  </si>
  <si>
    <t>Baylor</t>
  </si>
  <si>
    <t>Pittsburgh</t>
  </si>
  <si>
    <t>Northwestern</t>
  </si>
  <si>
    <t>West Virginia</t>
  </si>
  <si>
    <t>Indiana</t>
  </si>
  <si>
    <t>Utah</t>
  </si>
  <si>
    <t>Texas A&amp;M</t>
  </si>
  <si>
    <t>Kansas State</t>
  </si>
  <si>
    <t>South Florida</t>
  </si>
  <si>
    <t>South Carolina</t>
  </si>
  <si>
    <t>Arkansas</t>
  </si>
  <si>
    <t>Virginia Tech</t>
  </si>
  <si>
    <t>Oklahoma State</t>
  </si>
  <si>
    <t>Colorado</t>
  </si>
  <si>
    <t>Georgia</t>
  </si>
  <si>
    <t>TCU</t>
  </si>
  <si>
    <t>Stanford</t>
  </si>
  <si>
    <t>North Carolina</t>
  </si>
  <si>
    <t>Nebraska</t>
  </si>
  <si>
    <t>Tennessee</t>
  </si>
  <si>
    <t>South Alabama</t>
  </si>
  <si>
    <t>Air Force</t>
  </si>
  <si>
    <t>Michigan</t>
  </si>
  <si>
    <t>Florida State</t>
  </si>
  <si>
    <t>LSU</t>
  </si>
  <si>
    <t>Louisville</t>
  </si>
  <si>
    <t>Georgia Tech</t>
  </si>
  <si>
    <t>Kentucky</t>
  </si>
  <si>
    <t>Florida</t>
  </si>
  <si>
    <t>Iowa</t>
  </si>
  <si>
    <t>Western Michigan</t>
  </si>
  <si>
    <t>Wisconsin</t>
  </si>
  <si>
    <t>USC</t>
  </si>
  <si>
    <t>Penn State</t>
  </si>
  <si>
    <t>Auburn</t>
  </si>
  <si>
    <t>Oklahoma</t>
  </si>
  <si>
    <t>Alabama</t>
  </si>
  <si>
    <t>Washington</t>
  </si>
  <si>
    <t>Clemson</t>
  </si>
  <si>
    <t>Ohio State</t>
  </si>
  <si>
    <t>Jordan Quinn</t>
  </si>
  <si>
    <t>Steve Hurrle</t>
  </si>
  <si>
    <t>Jordan Rosswurm</t>
  </si>
  <si>
    <t>Claire Waters</t>
  </si>
  <si>
    <t>Brien Blackburn</t>
  </si>
  <si>
    <t>Ben Waters</t>
  </si>
  <si>
    <t>Mike Thill</t>
  </si>
  <si>
    <t>Andrew Blackburn</t>
  </si>
  <si>
    <t>Joe Dustman</t>
  </si>
  <si>
    <t>Nate Oren</t>
  </si>
  <si>
    <t>Zach Richardville</t>
  </si>
  <si>
    <t>Nathan Pierson</t>
  </si>
  <si>
    <t>Marina Thiessen</t>
  </si>
  <si>
    <t>Lewis DeLosa</t>
  </si>
  <si>
    <t>David Stradling</t>
  </si>
  <si>
    <t>David Ruddy</t>
  </si>
  <si>
    <t>Nick Pellegrini</t>
  </si>
  <si>
    <t>Tim Kaminski</t>
  </si>
  <si>
    <t>Chris Moore</t>
  </si>
  <si>
    <t>Phil Huneck</t>
  </si>
  <si>
    <t>Matt Thill</t>
  </si>
  <si>
    <t>Nick DiRenzo</t>
  </si>
  <si>
    <t>Tim Brunner</t>
  </si>
  <si>
    <t>Jake Richardville</t>
  </si>
  <si>
    <t>Bryan Thill</t>
  </si>
  <si>
    <t>Justin Oh</t>
  </si>
  <si>
    <t>Ann Brunner</t>
  </si>
  <si>
    <t>Burt Brunner</t>
  </si>
  <si>
    <t>Patrick Brunner</t>
  </si>
  <si>
    <t>Mike Hatke</t>
  </si>
  <si>
    <t>Emily Hatke</t>
  </si>
  <si>
    <t>David Huneck</t>
  </si>
  <si>
    <t>Cortlin Simpson</t>
  </si>
  <si>
    <t>Thomas Brunner #27</t>
  </si>
  <si>
    <t>Joey Beglane</t>
  </si>
  <si>
    <t>Roger Sammon</t>
  </si>
  <si>
    <t>John Huneck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</si>
</sst>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  <family val="2"/>
    </font>
    <font>
      <u/>
      <sz val="10"/>
      <name val="Verdana"/>
      <family val="2"/>
    </font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8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13" xfId="0" applyBorder="1"/>
    <xf numFmtId="0" fontId="5" fillId="0" borderId="8" xfId="0" applyFont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3" xfId="0" applyFill="1" applyBorder="1"/>
    <xf numFmtId="0" fontId="0" fillId="0" borderId="11" xfId="0" applyFill="1" applyBorder="1"/>
    <xf numFmtId="0" fontId="9" fillId="0" borderId="3" xfId="0" applyFont="1" applyFill="1" applyBorder="1"/>
    <xf numFmtId="0" fontId="0" fillId="0" borderId="2" xfId="0" applyFill="1" applyBorder="1"/>
    <xf numFmtId="0" fontId="6" fillId="0" borderId="9" xfId="0" applyFont="1" applyBorder="1" applyAlignment="1" applyProtection="1">
      <alignment horizontal="center"/>
      <protection locked="0"/>
    </xf>
    <xf numFmtId="0" fontId="0" fillId="0" borderId="4" xfId="0" applyFill="1" applyBorder="1" applyProtection="1"/>
    <xf numFmtId="0" fontId="0" fillId="0" borderId="19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0" fillId="0" borderId="5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11" xfId="0" applyFont="1" applyFill="1" applyBorder="1"/>
    <xf numFmtId="0" fontId="3" fillId="0" borderId="0" xfId="0" applyFont="1" applyFill="1"/>
    <xf numFmtId="0" fontId="3" fillId="0" borderId="3" xfId="0" applyFont="1" applyFill="1" applyBorder="1"/>
    <xf numFmtId="0" fontId="5" fillId="0" borderId="7" xfId="0" applyFont="1" applyFill="1" applyBorder="1" applyAlignment="1">
      <alignment horizontal="center"/>
    </xf>
    <xf numFmtId="9" fontId="0" fillId="0" borderId="4" xfId="1" applyFont="1" applyBorder="1"/>
    <xf numFmtId="9" fontId="0" fillId="0" borderId="5" xfId="1" applyFont="1" applyBorder="1"/>
    <xf numFmtId="0" fontId="0" fillId="0" borderId="11" xfId="0" applyBorder="1"/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8" fillId="0" borderId="0" xfId="0" applyFont="1" applyFill="1" applyBorder="1"/>
    <xf numFmtId="0" fontId="12" fillId="0" borderId="0" xfId="0" applyFont="1" applyFill="1" applyBorder="1"/>
    <xf numFmtId="0" fontId="5" fillId="0" borderId="7" xfId="0" applyFont="1" applyBorder="1" applyAlignment="1" applyProtection="1">
      <alignment horizontal="center"/>
      <protection locked="0"/>
    </xf>
    <xf numFmtId="0" fontId="0" fillId="0" borderId="4" xfId="0" applyBorder="1" applyProtection="1"/>
    <xf numFmtId="0" fontId="7" fillId="0" borderId="2" xfId="0" applyFont="1" applyFill="1" applyBorder="1"/>
    <xf numFmtId="0" fontId="0" fillId="0" borderId="5" xfId="0" applyBorder="1" applyProtection="1"/>
    <xf numFmtId="0" fontId="0" fillId="0" borderId="0" xfId="0" applyFont="1" applyFill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14" xfId="0" applyFill="1" applyBorder="1" applyProtection="1"/>
    <xf numFmtId="0" fontId="5" fillId="0" borderId="9" xfId="0" applyFont="1" applyBorder="1" applyAlignment="1" applyProtection="1">
      <alignment horizontal="center"/>
    </xf>
    <xf numFmtId="0" fontId="0" fillId="0" borderId="1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Protection="1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5" xfId="0" applyFill="1" applyBorder="1" applyProtection="1"/>
    <xf numFmtId="0" fontId="1" fillId="0" borderId="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2" xfId="0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20" xfId="0" applyBorder="1"/>
    <xf numFmtId="0" fontId="11" fillId="2" borderId="15" xfId="0" applyFont="1" applyFill="1" applyBorder="1" applyAlignment="1" applyProtection="1">
      <alignment horizontal="left"/>
    </xf>
    <xf numFmtId="0" fontId="0" fillId="2" borderId="21" xfId="0" applyFill="1" applyBorder="1" applyProtection="1"/>
    <xf numFmtId="0" fontId="0" fillId="2" borderId="16" xfId="0" applyFill="1" applyBorder="1" applyProtection="1"/>
    <xf numFmtId="0" fontId="0" fillId="2" borderId="19" xfId="0" applyFill="1" applyBorder="1" applyProtection="1"/>
    <xf numFmtId="0" fontId="0" fillId="2" borderId="0" xfId="0" applyFill="1" applyBorder="1" applyProtection="1"/>
    <xf numFmtId="9" fontId="0" fillId="2" borderId="1" xfId="1" applyFont="1" applyFill="1" applyBorder="1" applyProtection="1"/>
    <xf numFmtId="0" fontId="0" fillId="2" borderId="20" xfId="0" applyFill="1" applyBorder="1" applyProtection="1"/>
    <xf numFmtId="0" fontId="0" fillId="2" borderId="17" xfId="0" applyFill="1" applyBorder="1" applyProtection="1"/>
    <xf numFmtId="0" fontId="0" fillId="2" borderId="22" xfId="0" applyFill="1" applyBorder="1" applyProtection="1"/>
    <xf numFmtId="0" fontId="0" fillId="2" borderId="18" xfId="0" applyFill="1" applyBorder="1" applyProtection="1"/>
    <xf numFmtId="0" fontId="4" fillId="0" borderId="11" xfId="0" applyFont="1" applyBorder="1"/>
    <xf numFmtId="0" fontId="0" fillId="3" borderId="4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5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0" xfId="0" applyFill="1" applyProtection="1"/>
    <xf numFmtId="0" fontId="0" fillId="4" borderId="4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5" fillId="4" borderId="9" xfId="0" applyFont="1" applyFill="1" applyBorder="1" applyAlignment="1">
      <alignment horizontal="center"/>
    </xf>
    <xf numFmtId="0" fontId="0" fillId="5" borderId="4" xfId="0" applyFont="1" applyFill="1" applyBorder="1" applyAlignment="1" applyProtection="1">
      <alignment horizontal="left"/>
      <protection locked="0"/>
    </xf>
    <xf numFmtId="0" fontId="0" fillId="5" borderId="0" xfId="0" applyFont="1" applyFill="1" applyAlignment="1" applyProtection="1">
      <alignment horizontal="left"/>
      <protection locked="0"/>
    </xf>
    <xf numFmtId="0" fontId="0" fillId="5" borderId="3" xfId="0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4" borderId="0" xfId="0" applyFill="1" applyProtection="1"/>
    <xf numFmtId="0" fontId="0" fillId="4" borderId="0" xfId="0" applyFill="1" applyBorder="1" applyProtection="1">
      <protection locked="0"/>
    </xf>
    <xf numFmtId="0" fontId="0" fillId="4" borderId="11" xfId="0" applyFill="1" applyBorder="1"/>
    <xf numFmtId="0" fontId="0" fillId="4" borderId="0" xfId="0" applyFill="1"/>
    <xf numFmtId="0" fontId="0" fillId="4" borderId="3" xfId="0" applyFill="1" applyBorder="1"/>
    <xf numFmtId="0" fontId="0" fillId="4" borderId="6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</xf>
    <xf numFmtId="0" fontId="0" fillId="4" borderId="12" xfId="0" applyFill="1" applyBorder="1" applyAlignment="1" applyProtection="1"/>
    <xf numFmtId="0" fontId="0" fillId="4" borderId="2" xfId="0" applyFill="1" applyBorder="1" applyProtection="1">
      <protection locked="0"/>
    </xf>
    <xf numFmtId="0" fontId="0" fillId="4" borderId="12" xfId="0" applyFill="1" applyBorder="1"/>
    <xf numFmtId="0" fontId="0" fillId="4" borderId="2" xfId="0" applyFill="1" applyBorder="1"/>
    <xf numFmtId="0" fontId="0" fillId="4" borderId="6" xfId="0" applyFill="1" applyBorder="1"/>
    <xf numFmtId="0" fontId="5" fillId="5" borderId="8" xfId="0" applyFont="1" applyFill="1" applyBorder="1" applyAlignment="1">
      <alignment horizontal="center"/>
    </xf>
    <xf numFmtId="0" fontId="15" fillId="0" borderId="8" xfId="0" applyFont="1" applyBorder="1" applyAlignment="1" applyProtection="1">
      <alignment horizontal="center"/>
      <protection locked="0"/>
    </xf>
    <xf numFmtId="0" fontId="15" fillId="4" borderId="6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5" fillId="0" borderId="3" xfId="0" applyFon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5">
    <cellStyle name="Followed Hyperlink" xfId="3" builtinId="9" hidden="1"/>
    <cellStyle name="Hyperlink" xfId="2" builtinId="8" hidden="1"/>
    <cellStyle name="Normal" xfId="0" builtinId="0"/>
    <cellStyle name="Percent" xfId="1" builtinId="5"/>
    <cellStyle name="Percent 2" xfId="4"/>
  </cellStyles>
  <dxfs count="378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7"/>
  <sheetViews>
    <sheetView topLeftCell="A7" zoomScale="90" zoomScaleNormal="90" zoomScalePageLayoutView="90" workbookViewId="0">
      <pane xSplit="3" topLeftCell="D1" activePane="topRight" state="frozenSplit"/>
      <selection pane="topRight" activeCell="E38" sqref="E38"/>
    </sheetView>
  </sheetViews>
  <sheetFormatPr defaultColWidth="10.81640625" defaultRowHeight="12.6" x14ac:dyDescent="0.2"/>
  <cols>
    <col min="1" max="1" width="21.54296875" customWidth="1"/>
    <col min="2" max="2" width="18.453125" bestFit="1" customWidth="1"/>
    <col min="3" max="3" width="16.08984375" bestFit="1" customWidth="1"/>
    <col min="4" max="4" width="18.453125" bestFit="1" customWidth="1"/>
    <col min="5" max="5" width="13.26953125" bestFit="1" customWidth="1"/>
    <col min="6" max="6" width="11.1796875" bestFit="1" customWidth="1"/>
    <col min="7" max="7" width="10.6328125" bestFit="1" customWidth="1"/>
    <col min="8" max="8" width="14.7265625" bestFit="1" customWidth="1"/>
    <col min="9" max="9" width="11.26953125" bestFit="1" customWidth="1"/>
    <col min="10" max="10" width="13.36328125" bestFit="1" customWidth="1"/>
    <col min="11" max="11" width="9.81640625" bestFit="1" customWidth="1"/>
    <col min="12" max="12" width="8.1796875" bestFit="1" customWidth="1"/>
    <col min="13" max="13" width="15.1796875" bestFit="1" customWidth="1"/>
    <col min="14" max="14" width="11" bestFit="1" customWidth="1"/>
    <col min="15" max="15" width="8.7265625" bestFit="1" customWidth="1"/>
    <col min="16" max="16" width="14.36328125" bestFit="1" customWidth="1"/>
    <col min="17" max="17" width="12.6328125" bestFit="1" customWidth="1"/>
    <col min="18" max="18" width="13.453125" bestFit="1" customWidth="1"/>
    <col min="19" max="19" width="11.1796875" bestFit="1" customWidth="1"/>
    <col min="20" max="20" width="13.08984375" bestFit="1" customWidth="1"/>
    <col min="21" max="21" width="10.81640625" bestFit="1" customWidth="1"/>
    <col min="22" max="22" width="11.90625" bestFit="1" customWidth="1"/>
    <col min="23" max="23" width="11.453125" bestFit="1" customWidth="1"/>
    <col min="24" max="25" width="10" bestFit="1" customWidth="1"/>
    <col min="26" max="26" width="8.08984375" bestFit="1" customWidth="1"/>
    <col min="27" max="27" width="11.08984375" bestFit="1" customWidth="1"/>
    <col min="28" max="28" width="10.54296875" bestFit="1" customWidth="1"/>
    <col min="29" max="29" width="14" bestFit="1" customWidth="1"/>
    <col min="30" max="30" width="9.1796875" bestFit="1" customWidth="1"/>
    <col min="31" max="31" width="8.1796875" bestFit="1" customWidth="1"/>
    <col min="32" max="32" width="10.7265625" bestFit="1" customWidth="1"/>
    <col min="33" max="33" width="11" bestFit="1" customWidth="1"/>
    <col min="34" max="34" width="13" bestFit="1" customWidth="1"/>
    <col min="35" max="35" width="9.453125" bestFit="1" customWidth="1"/>
    <col min="36" max="36" width="10.26953125" bestFit="1" customWidth="1"/>
    <col min="37" max="37" width="11.6328125" bestFit="1" customWidth="1"/>
    <col min="38" max="38" width="13.453125" bestFit="1" customWidth="1"/>
    <col min="39" max="39" width="17.7265625" bestFit="1" customWidth="1"/>
    <col min="40" max="40" width="11.08984375" bestFit="1" customWidth="1"/>
    <col min="41" max="41" width="13" bestFit="1" customWidth="1"/>
    <col min="42" max="42" width="10.81640625" bestFit="1" customWidth="1"/>
    <col min="43" max="43" width="11.1796875" bestFit="1" customWidth="1"/>
    <col min="44" max="44" width="9.7265625" bestFit="1" customWidth="1"/>
    <col min="45" max="45" width="13" bestFit="1" customWidth="1"/>
    <col min="46" max="46" width="13.1796875" bestFit="1" customWidth="1"/>
    <col min="47" max="47" width="10.1796875" bestFit="1" customWidth="1"/>
    <col min="48" max="48" width="11" bestFit="1" customWidth="1"/>
    <col min="49" max="49" width="9.81640625" bestFit="1" customWidth="1"/>
    <col min="50" max="50" width="10.453125" bestFit="1" customWidth="1"/>
    <col min="51" max="52" width="10.1796875" bestFit="1" customWidth="1"/>
    <col min="53" max="53" width="7.453125" bestFit="1" customWidth="1"/>
    <col min="54" max="54" width="11.453125" bestFit="1" customWidth="1"/>
    <col min="55" max="55" width="12.08984375" bestFit="1" customWidth="1"/>
  </cols>
  <sheetData>
    <row r="1" spans="1:55" ht="13.8" thickTop="1" thickBot="1" x14ac:dyDescent="0.25">
      <c r="A1" s="10" t="s">
        <v>20</v>
      </c>
      <c r="B1" s="9">
        <v>1</v>
      </c>
      <c r="C1" s="8">
        <v>2</v>
      </c>
      <c r="D1" s="27" t="s">
        <v>21</v>
      </c>
      <c r="E1" s="27" t="s">
        <v>19</v>
      </c>
      <c r="F1" s="129" t="s">
        <v>144</v>
      </c>
      <c r="G1" s="129" t="s">
        <v>145</v>
      </c>
      <c r="H1" s="129" t="s">
        <v>146</v>
      </c>
      <c r="I1" s="129" t="s">
        <v>147</v>
      </c>
      <c r="J1" s="129" t="s">
        <v>148</v>
      </c>
      <c r="K1" s="129" t="s">
        <v>149</v>
      </c>
      <c r="L1" s="129" t="s">
        <v>150</v>
      </c>
      <c r="M1" s="129" t="s">
        <v>151</v>
      </c>
      <c r="N1" s="129" t="s">
        <v>152</v>
      </c>
      <c r="O1" s="129" t="s">
        <v>153</v>
      </c>
      <c r="P1" s="129" t="s">
        <v>154</v>
      </c>
      <c r="Q1" s="129" t="s">
        <v>155</v>
      </c>
      <c r="R1" s="129" t="s">
        <v>156</v>
      </c>
      <c r="S1" s="129" t="s">
        <v>157</v>
      </c>
      <c r="T1" s="129" t="s">
        <v>158</v>
      </c>
      <c r="U1" s="129" t="s">
        <v>159</v>
      </c>
      <c r="V1" s="129" t="s">
        <v>160</v>
      </c>
      <c r="W1" s="129" t="s">
        <v>161</v>
      </c>
      <c r="X1" s="129" t="s">
        <v>162</v>
      </c>
      <c r="Y1" s="129" t="s">
        <v>163</v>
      </c>
      <c r="Z1" s="129" t="s">
        <v>164</v>
      </c>
      <c r="AA1" s="129" t="s">
        <v>165</v>
      </c>
      <c r="AB1" s="129" t="s">
        <v>166</v>
      </c>
      <c r="AC1" s="129" t="s">
        <v>167</v>
      </c>
      <c r="AD1" s="129" t="s">
        <v>168</v>
      </c>
      <c r="AE1" s="129" t="s">
        <v>169</v>
      </c>
      <c r="AF1" s="129" t="s">
        <v>170</v>
      </c>
      <c r="AG1" s="129" t="s">
        <v>171</v>
      </c>
      <c r="AH1" s="129" t="s">
        <v>172</v>
      </c>
      <c r="AI1" s="129" t="s">
        <v>173</v>
      </c>
      <c r="AJ1" s="129" t="s">
        <v>174</v>
      </c>
      <c r="AK1" s="129" t="s">
        <v>175</v>
      </c>
      <c r="AL1" s="129" t="s">
        <v>176</v>
      </c>
      <c r="AM1" s="129" t="s">
        <v>177</v>
      </c>
      <c r="AN1" s="129" t="s">
        <v>178</v>
      </c>
      <c r="AO1" s="129" t="s">
        <v>179</v>
      </c>
      <c r="AP1" s="129" t="s">
        <v>180</v>
      </c>
      <c r="AQ1" s="121"/>
      <c r="AR1" s="121"/>
      <c r="AS1" s="121"/>
      <c r="AT1" s="121"/>
      <c r="AU1" s="121"/>
      <c r="AV1" s="121"/>
      <c r="AW1" s="121"/>
      <c r="AX1" s="121"/>
      <c r="AY1" s="11" t="s">
        <v>23</v>
      </c>
      <c r="AZ1" s="12" t="s">
        <v>24</v>
      </c>
      <c r="BA1" s="13" t="s">
        <v>25</v>
      </c>
      <c r="BB1" s="12" t="s">
        <v>26</v>
      </c>
      <c r="BC1" s="13" t="s">
        <v>27</v>
      </c>
    </row>
    <row r="2" spans="1:55" ht="13.2" thickTop="1" x14ac:dyDescent="0.2">
      <c r="A2" s="37" t="s">
        <v>34</v>
      </c>
      <c r="B2" s="35" t="s">
        <v>34</v>
      </c>
      <c r="C2" s="36" t="s">
        <v>67</v>
      </c>
      <c r="D2" s="69" t="str">
        <f t="shared" ref="D2:D41" si="0">IF(E2="x","",IF(E2=1,B2,C2))</f>
        <v>New Mexico</v>
      </c>
      <c r="E2" s="130">
        <v>1</v>
      </c>
      <c r="F2" s="123">
        <v>1</v>
      </c>
      <c r="G2" s="123">
        <v>1</v>
      </c>
      <c r="H2" s="123">
        <v>2</v>
      </c>
      <c r="I2" s="123">
        <v>2</v>
      </c>
      <c r="J2" s="123">
        <v>1</v>
      </c>
      <c r="K2" s="123">
        <v>2</v>
      </c>
      <c r="L2" s="123">
        <v>1</v>
      </c>
      <c r="M2" s="123">
        <v>1</v>
      </c>
      <c r="N2" s="123">
        <v>2</v>
      </c>
      <c r="O2" s="123">
        <v>2</v>
      </c>
      <c r="P2" s="123">
        <v>1</v>
      </c>
      <c r="Q2" s="123">
        <v>1</v>
      </c>
      <c r="R2" s="123">
        <v>2</v>
      </c>
      <c r="S2" s="123">
        <v>1</v>
      </c>
      <c r="T2" s="123">
        <v>2</v>
      </c>
      <c r="U2" s="123">
        <v>1</v>
      </c>
      <c r="V2" s="123">
        <v>1</v>
      </c>
      <c r="W2" s="123">
        <v>1</v>
      </c>
      <c r="X2" s="123">
        <v>1</v>
      </c>
      <c r="Y2" s="123">
        <v>1</v>
      </c>
      <c r="Z2" s="123">
        <v>1</v>
      </c>
      <c r="AA2" s="123">
        <v>1</v>
      </c>
      <c r="AB2" s="123">
        <v>1</v>
      </c>
      <c r="AC2" s="123">
        <v>1</v>
      </c>
      <c r="AD2" s="123">
        <v>1</v>
      </c>
      <c r="AE2" s="123">
        <v>1</v>
      </c>
      <c r="AF2" s="123">
        <v>1</v>
      </c>
      <c r="AG2" s="123">
        <v>1</v>
      </c>
      <c r="AH2" s="123">
        <v>1</v>
      </c>
      <c r="AI2" s="123">
        <v>1</v>
      </c>
      <c r="AJ2" s="123">
        <v>1</v>
      </c>
      <c r="AK2" s="123">
        <v>1</v>
      </c>
      <c r="AL2" s="123">
        <v>1</v>
      </c>
      <c r="AM2" s="123">
        <v>2</v>
      </c>
      <c r="AN2" s="123">
        <v>1</v>
      </c>
      <c r="AO2" s="123">
        <v>1</v>
      </c>
      <c r="AP2" s="123">
        <v>1</v>
      </c>
      <c r="AQ2" s="70"/>
      <c r="AR2" s="70"/>
      <c r="AS2" s="70"/>
      <c r="AT2" s="70"/>
      <c r="AU2" s="70"/>
      <c r="AV2" s="70"/>
      <c r="AW2" s="70"/>
      <c r="AX2" s="70"/>
      <c r="AY2" s="24">
        <f t="shared" ref="AY2:AY31" si="1">COUNTIF(F2:AX2,1)</f>
        <v>29</v>
      </c>
      <c r="AZ2" s="22">
        <f t="shared" ref="AZ2:AZ31" si="2">COUNTIF(F2:AX2,2)</f>
        <v>8</v>
      </c>
      <c r="BA2" s="23">
        <f t="shared" ref="BA2:BA41" si="3">AY2+AZ2</f>
        <v>37</v>
      </c>
      <c r="BB2">
        <f t="shared" ref="BB2:BB42" si="4">IF(OR((AY2/BA2)&lt;=0.2,(AZ2/BA2)&lt;=0.2),1,0)</f>
        <v>0</v>
      </c>
      <c r="BC2" s="23">
        <f t="shared" ref="BC2:BC42" si="5">IF(BB2=0,0,IF(AND(BB2=1,(AY2/BA2)&lt;=0.2),1,IF(AND(BB2=1,(AZ2/BA2)&lt;=0.2),2)))</f>
        <v>0</v>
      </c>
    </row>
    <row r="3" spans="1:55" x14ac:dyDescent="0.2">
      <c r="A3" s="46" t="s">
        <v>35</v>
      </c>
      <c r="B3" s="35" t="s">
        <v>68</v>
      </c>
      <c r="C3" s="36" t="s">
        <v>69</v>
      </c>
      <c r="D3" s="69" t="str">
        <f t="shared" si="0"/>
        <v>San Diego State</v>
      </c>
      <c r="E3" s="130">
        <v>2</v>
      </c>
      <c r="F3" s="123">
        <v>1</v>
      </c>
      <c r="G3" s="123">
        <v>1</v>
      </c>
      <c r="H3" s="123">
        <v>1</v>
      </c>
      <c r="I3" s="123">
        <v>1</v>
      </c>
      <c r="J3" s="123">
        <v>1</v>
      </c>
      <c r="K3" s="123">
        <v>1</v>
      </c>
      <c r="L3" s="123">
        <v>2</v>
      </c>
      <c r="M3" s="123">
        <v>1</v>
      </c>
      <c r="N3" s="123">
        <v>2</v>
      </c>
      <c r="O3" s="123">
        <v>2</v>
      </c>
      <c r="P3" s="123">
        <v>1</v>
      </c>
      <c r="Q3" s="123">
        <v>1</v>
      </c>
      <c r="R3" s="123">
        <v>1</v>
      </c>
      <c r="S3" s="123">
        <v>1</v>
      </c>
      <c r="T3" s="123">
        <v>1</v>
      </c>
      <c r="U3" s="123">
        <v>1</v>
      </c>
      <c r="V3" s="123">
        <v>1</v>
      </c>
      <c r="W3" s="123">
        <v>1</v>
      </c>
      <c r="X3" s="123">
        <v>1</v>
      </c>
      <c r="Y3" s="123">
        <v>2</v>
      </c>
      <c r="Z3" s="123">
        <v>1</v>
      </c>
      <c r="AA3" s="123">
        <v>1</v>
      </c>
      <c r="AB3" s="123">
        <v>2</v>
      </c>
      <c r="AC3" s="123">
        <v>1</v>
      </c>
      <c r="AD3" s="123">
        <v>1</v>
      </c>
      <c r="AE3" s="123">
        <v>1</v>
      </c>
      <c r="AF3" s="123">
        <v>2</v>
      </c>
      <c r="AG3" s="123">
        <v>1</v>
      </c>
      <c r="AH3" s="123">
        <v>1</v>
      </c>
      <c r="AI3" s="123">
        <v>1</v>
      </c>
      <c r="AJ3" s="123">
        <v>1</v>
      </c>
      <c r="AK3" s="123">
        <v>1</v>
      </c>
      <c r="AL3" s="123">
        <v>2</v>
      </c>
      <c r="AM3" s="123">
        <v>1</v>
      </c>
      <c r="AN3" s="123">
        <v>1</v>
      </c>
      <c r="AO3" s="123">
        <v>2</v>
      </c>
      <c r="AP3" s="123">
        <v>1</v>
      </c>
      <c r="AQ3" s="70"/>
      <c r="AR3" s="70"/>
      <c r="AS3" s="70"/>
      <c r="AT3" s="70"/>
      <c r="AU3" s="70"/>
      <c r="AV3" s="70"/>
      <c r="AW3" s="70"/>
      <c r="AX3" s="70"/>
      <c r="AY3" s="24">
        <f t="shared" si="1"/>
        <v>29</v>
      </c>
      <c r="AZ3" s="22">
        <f t="shared" si="2"/>
        <v>8</v>
      </c>
      <c r="BA3" s="23">
        <f t="shared" si="3"/>
        <v>37</v>
      </c>
      <c r="BB3">
        <f t="shared" si="4"/>
        <v>0</v>
      </c>
      <c r="BC3" s="23">
        <f t="shared" si="5"/>
        <v>0</v>
      </c>
    </row>
    <row r="4" spans="1:55" x14ac:dyDescent="0.2">
      <c r="A4" s="46" t="s">
        <v>36</v>
      </c>
      <c r="B4" s="35" t="s">
        <v>70</v>
      </c>
      <c r="C4" s="36" t="s">
        <v>71</v>
      </c>
      <c r="D4" s="69" t="str">
        <f t="shared" si="0"/>
        <v>Appalachian State</v>
      </c>
      <c r="E4" s="130">
        <v>1</v>
      </c>
      <c r="F4" s="123">
        <v>2</v>
      </c>
      <c r="G4" s="123">
        <v>1</v>
      </c>
      <c r="H4" s="123">
        <v>1</v>
      </c>
      <c r="I4" s="123">
        <v>1</v>
      </c>
      <c r="J4" s="123">
        <v>1</v>
      </c>
      <c r="K4" s="123">
        <v>2</v>
      </c>
      <c r="L4" s="123">
        <v>2</v>
      </c>
      <c r="M4" s="123">
        <v>2</v>
      </c>
      <c r="N4" s="123">
        <v>1</v>
      </c>
      <c r="O4" s="123">
        <v>2</v>
      </c>
      <c r="P4" s="123">
        <v>2</v>
      </c>
      <c r="Q4" s="123">
        <v>2</v>
      </c>
      <c r="R4" s="123">
        <v>1</v>
      </c>
      <c r="S4" s="123">
        <v>2</v>
      </c>
      <c r="T4" s="123">
        <v>2</v>
      </c>
      <c r="U4" s="123">
        <v>2</v>
      </c>
      <c r="V4" s="123">
        <v>1</v>
      </c>
      <c r="W4" s="123">
        <v>1</v>
      </c>
      <c r="X4" s="123">
        <v>1</v>
      </c>
      <c r="Y4" s="123">
        <v>2</v>
      </c>
      <c r="Z4" s="123">
        <v>2</v>
      </c>
      <c r="AA4" s="123">
        <v>2</v>
      </c>
      <c r="AB4" s="123">
        <v>1</v>
      </c>
      <c r="AC4" s="123">
        <v>1</v>
      </c>
      <c r="AD4" s="123">
        <v>2</v>
      </c>
      <c r="AE4" s="123">
        <v>2</v>
      </c>
      <c r="AF4" s="123">
        <v>2</v>
      </c>
      <c r="AG4" s="123">
        <v>2</v>
      </c>
      <c r="AH4" s="123">
        <v>1</v>
      </c>
      <c r="AI4" s="123">
        <v>1</v>
      </c>
      <c r="AJ4" s="123">
        <v>2</v>
      </c>
      <c r="AK4" s="123">
        <v>2</v>
      </c>
      <c r="AL4" s="123">
        <v>2</v>
      </c>
      <c r="AM4" s="123">
        <v>2</v>
      </c>
      <c r="AN4" s="123">
        <v>1</v>
      </c>
      <c r="AO4" s="123">
        <v>2</v>
      </c>
      <c r="AP4" s="123">
        <v>2</v>
      </c>
      <c r="AQ4" s="70"/>
      <c r="AR4" s="70"/>
      <c r="AS4" s="70"/>
      <c r="AT4" s="70"/>
      <c r="AU4" s="70"/>
      <c r="AV4" s="70"/>
      <c r="AW4" s="70"/>
      <c r="AX4" s="70"/>
      <c r="AY4" s="24">
        <f t="shared" si="1"/>
        <v>14</v>
      </c>
      <c r="AZ4" s="22">
        <f t="shared" si="2"/>
        <v>23</v>
      </c>
      <c r="BA4" s="23">
        <f t="shared" si="3"/>
        <v>37</v>
      </c>
      <c r="BB4">
        <f t="shared" si="4"/>
        <v>0</v>
      </c>
      <c r="BC4" s="23">
        <f t="shared" si="5"/>
        <v>0</v>
      </c>
    </row>
    <row r="5" spans="1:55" x14ac:dyDescent="0.2">
      <c r="A5" s="46" t="s">
        <v>61</v>
      </c>
      <c r="B5" s="35" t="s">
        <v>72</v>
      </c>
      <c r="C5" s="36" t="s">
        <v>73</v>
      </c>
      <c r="D5" s="69" t="str">
        <f t="shared" si="0"/>
        <v>Arkansas State</v>
      </c>
      <c r="E5" s="130">
        <v>2</v>
      </c>
      <c r="F5" s="123">
        <v>1</v>
      </c>
      <c r="G5" s="123">
        <v>1</v>
      </c>
      <c r="H5" s="123">
        <v>2</v>
      </c>
      <c r="I5" s="123">
        <v>1</v>
      </c>
      <c r="J5" s="123">
        <v>2</v>
      </c>
      <c r="K5" s="123">
        <v>1</v>
      </c>
      <c r="L5" s="123">
        <v>1</v>
      </c>
      <c r="M5" s="123">
        <v>1</v>
      </c>
      <c r="N5" s="123">
        <v>2</v>
      </c>
      <c r="O5" s="123">
        <v>2</v>
      </c>
      <c r="P5" s="123">
        <v>2</v>
      </c>
      <c r="Q5" s="123">
        <v>2</v>
      </c>
      <c r="R5" s="123">
        <v>1</v>
      </c>
      <c r="S5" s="123">
        <v>1</v>
      </c>
      <c r="T5" s="123">
        <v>1</v>
      </c>
      <c r="U5" s="123">
        <v>1</v>
      </c>
      <c r="V5" s="123">
        <v>1</v>
      </c>
      <c r="W5" s="123">
        <v>1</v>
      </c>
      <c r="X5" s="123">
        <v>1</v>
      </c>
      <c r="Y5" s="123">
        <v>1</v>
      </c>
      <c r="Z5" s="123">
        <v>1</v>
      </c>
      <c r="AA5" s="123">
        <v>1</v>
      </c>
      <c r="AB5" s="123">
        <v>1</v>
      </c>
      <c r="AC5" s="123">
        <v>2</v>
      </c>
      <c r="AD5" s="123">
        <v>2</v>
      </c>
      <c r="AE5" s="123">
        <v>1</v>
      </c>
      <c r="AF5" s="123">
        <v>2</v>
      </c>
      <c r="AG5" s="123">
        <v>1</v>
      </c>
      <c r="AH5" s="123">
        <v>1</v>
      </c>
      <c r="AI5" s="123">
        <v>1</v>
      </c>
      <c r="AJ5" s="123">
        <v>1</v>
      </c>
      <c r="AK5" s="123">
        <v>1</v>
      </c>
      <c r="AL5" s="123">
        <v>1</v>
      </c>
      <c r="AM5" s="123">
        <v>1</v>
      </c>
      <c r="AN5" s="123">
        <v>1</v>
      </c>
      <c r="AO5" s="123">
        <v>2</v>
      </c>
      <c r="AP5" s="123">
        <v>1</v>
      </c>
      <c r="AQ5" s="70"/>
      <c r="AR5" s="70"/>
      <c r="AS5" s="70"/>
      <c r="AT5" s="70"/>
      <c r="AU5" s="70"/>
      <c r="AV5" s="70"/>
      <c r="AW5" s="70"/>
      <c r="AX5" s="70"/>
      <c r="AY5" s="24">
        <f t="shared" si="1"/>
        <v>27</v>
      </c>
      <c r="AZ5" s="22">
        <f t="shared" si="2"/>
        <v>10</v>
      </c>
      <c r="BA5" s="23">
        <f t="shared" si="3"/>
        <v>37</v>
      </c>
      <c r="BB5">
        <f t="shared" si="4"/>
        <v>0</v>
      </c>
      <c r="BC5" s="23">
        <f t="shared" si="5"/>
        <v>0</v>
      </c>
    </row>
    <row r="6" spans="1:55" x14ac:dyDescent="0.2">
      <c r="A6" s="46" t="s">
        <v>62</v>
      </c>
      <c r="B6" s="35" t="s">
        <v>74</v>
      </c>
      <c r="C6" s="36" t="s">
        <v>75</v>
      </c>
      <c r="D6" s="69" t="str">
        <f t="shared" si="0"/>
        <v>Southern Mississippi</v>
      </c>
      <c r="E6" s="130">
        <v>1</v>
      </c>
      <c r="F6" s="123">
        <v>1</v>
      </c>
      <c r="G6" s="123">
        <v>1</v>
      </c>
      <c r="H6" s="123">
        <v>2</v>
      </c>
      <c r="I6" s="123">
        <v>1</v>
      </c>
      <c r="J6" s="123">
        <v>1</v>
      </c>
      <c r="K6" s="123">
        <v>1</v>
      </c>
      <c r="L6" s="123">
        <v>2</v>
      </c>
      <c r="M6" s="123">
        <v>2</v>
      </c>
      <c r="N6" s="123">
        <v>1</v>
      </c>
      <c r="O6" s="123">
        <v>2</v>
      </c>
      <c r="P6" s="123">
        <v>2</v>
      </c>
      <c r="Q6" s="123">
        <v>1</v>
      </c>
      <c r="R6" s="123">
        <v>2</v>
      </c>
      <c r="S6" s="123">
        <v>1</v>
      </c>
      <c r="T6" s="123">
        <v>1</v>
      </c>
      <c r="U6" s="123">
        <v>1</v>
      </c>
      <c r="V6" s="123">
        <v>1</v>
      </c>
      <c r="W6" s="123">
        <v>1</v>
      </c>
      <c r="X6" s="123">
        <v>2</v>
      </c>
      <c r="Y6" s="123">
        <v>1</v>
      </c>
      <c r="Z6" s="123">
        <v>1</v>
      </c>
      <c r="AA6" s="123">
        <v>1</v>
      </c>
      <c r="AB6" s="123">
        <v>2</v>
      </c>
      <c r="AC6" s="123">
        <v>1</v>
      </c>
      <c r="AD6" s="123">
        <v>1</v>
      </c>
      <c r="AE6" s="123">
        <v>1</v>
      </c>
      <c r="AF6" s="123">
        <v>1</v>
      </c>
      <c r="AG6" s="123">
        <v>1</v>
      </c>
      <c r="AH6" s="123">
        <v>1</v>
      </c>
      <c r="AI6" s="123">
        <v>1</v>
      </c>
      <c r="AJ6" s="123">
        <v>1</v>
      </c>
      <c r="AK6" s="123">
        <v>2</v>
      </c>
      <c r="AL6" s="123">
        <v>2</v>
      </c>
      <c r="AM6" s="123">
        <v>2</v>
      </c>
      <c r="AN6" s="123">
        <v>2</v>
      </c>
      <c r="AO6" s="123">
        <v>1</v>
      </c>
      <c r="AP6" s="123">
        <v>2</v>
      </c>
      <c r="AQ6" s="70"/>
      <c r="AR6" s="70"/>
      <c r="AS6" s="70"/>
      <c r="AT6" s="70"/>
      <c r="AU6" s="70"/>
      <c r="AV6" s="70"/>
      <c r="AW6" s="70"/>
      <c r="AX6" s="70"/>
      <c r="AY6" s="24">
        <f t="shared" si="1"/>
        <v>24</v>
      </c>
      <c r="AZ6" s="22">
        <f t="shared" si="2"/>
        <v>13</v>
      </c>
      <c r="BA6" s="23">
        <f t="shared" si="3"/>
        <v>37</v>
      </c>
      <c r="BB6">
        <f t="shared" si="4"/>
        <v>0</v>
      </c>
      <c r="BC6" s="23">
        <f t="shared" si="5"/>
        <v>0</v>
      </c>
    </row>
    <row r="7" spans="1:55" x14ac:dyDescent="0.2">
      <c r="A7" s="46" t="s">
        <v>15</v>
      </c>
      <c r="B7" s="35" t="s">
        <v>76</v>
      </c>
      <c r="C7" s="36" t="s">
        <v>77</v>
      </c>
      <c r="D7" s="69" t="str">
        <f t="shared" si="0"/>
        <v>Tulsa</v>
      </c>
      <c r="E7" s="130">
        <v>2</v>
      </c>
      <c r="F7" s="123">
        <v>1</v>
      </c>
      <c r="G7" s="123">
        <v>2</v>
      </c>
      <c r="H7" s="123">
        <v>2</v>
      </c>
      <c r="I7" s="123">
        <v>2</v>
      </c>
      <c r="J7" s="123">
        <v>2</v>
      </c>
      <c r="K7" s="123">
        <v>1</v>
      </c>
      <c r="L7" s="123">
        <v>2</v>
      </c>
      <c r="M7" s="123">
        <v>2</v>
      </c>
      <c r="N7" s="123">
        <v>2</v>
      </c>
      <c r="O7" s="123">
        <v>1</v>
      </c>
      <c r="P7" s="123">
        <v>2</v>
      </c>
      <c r="Q7" s="123">
        <v>1</v>
      </c>
      <c r="R7" s="123">
        <v>2</v>
      </c>
      <c r="S7" s="123">
        <v>1</v>
      </c>
      <c r="T7" s="123">
        <v>2</v>
      </c>
      <c r="U7" s="123">
        <v>2</v>
      </c>
      <c r="V7" s="123">
        <v>1</v>
      </c>
      <c r="W7" s="123">
        <v>2</v>
      </c>
      <c r="X7" s="123">
        <v>2</v>
      </c>
      <c r="Y7" s="123">
        <v>2</v>
      </c>
      <c r="Z7" s="123">
        <v>2</v>
      </c>
      <c r="AA7" s="123">
        <v>2</v>
      </c>
      <c r="AB7" s="123">
        <v>2</v>
      </c>
      <c r="AC7" s="123">
        <v>2</v>
      </c>
      <c r="AD7" s="123">
        <v>2</v>
      </c>
      <c r="AE7" s="123">
        <v>2</v>
      </c>
      <c r="AF7" s="123">
        <v>2</v>
      </c>
      <c r="AG7" s="123">
        <v>1</v>
      </c>
      <c r="AH7" s="123">
        <v>2</v>
      </c>
      <c r="AI7" s="123">
        <v>2</v>
      </c>
      <c r="AJ7" s="123">
        <v>2</v>
      </c>
      <c r="AK7" s="123">
        <v>2</v>
      </c>
      <c r="AL7" s="123">
        <v>2</v>
      </c>
      <c r="AM7" s="123">
        <v>1</v>
      </c>
      <c r="AN7" s="123">
        <v>2</v>
      </c>
      <c r="AO7" s="123">
        <v>2</v>
      </c>
      <c r="AP7" s="123">
        <v>1</v>
      </c>
      <c r="AQ7" s="70"/>
      <c r="AR7" s="70"/>
      <c r="AS7" s="70"/>
      <c r="AT7" s="70"/>
      <c r="AU7" s="70"/>
      <c r="AV7" s="70"/>
      <c r="AW7" s="70"/>
      <c r="AX7" s="70"/>
      <c r="AY7" s="24">
        <f t="shared" si="1"/>
        <v>9</v>
      </c>
      <c r="AZ7" s="22">
        <f t="shared" si="2"/>
        <v>28</v>
      </c>
      <c r="BA7" s="23">
        <f t="shared" si="3"/>
        <v>37</v>
      </c>
      <c r="BB7">
        <f t="shared" si="4"/>
        <v>0</v>
      </c>
      <c r="BC7" s="23">
        <f t="shared" si="5"/>
        <v>0</v>
      </c>
    </row>
    <row r="8" spans="1:55" x14ac:dyDescent="0.2">
      <c r="A8" s="37" t="s">
        <v>37</v>
      </c>
      <c r="B8" s="35" t="s">
        <v>78</v>
      </c>
      <c r="C8" s="36" t="s">
        <v>79</v>
      </c>
      <c r="D8" s="69" t="str">
        <f t="shared" si="0"/>
        <v>Western Kentucky</v>
      </c>
      <c r="E8" s="130">
        <v>2</v>
      </c>
      <c r="F8" s="123">
        <v>2</v>
      </c>
      <c r="G8" s="123">
        <v>2</v>
      </c>
      <c r="H8" s="123">
        <v>1</v>
      </c>
      <c r="I8" s="123">
        <v>1</v>
      </c>
      <c r="J8" s="123">
        <v>2</v>
      </c>
      <c r="K8" s="123">
        <v>1</v>
      </c>
      <c r="L8" s="123">
        <v>2</v>
      </c>
      <c r="M8" s="123">
        <v>2</v>
      </c>
      <c r="N8" s="123">
        <v>1</v>
      </c>
      <c r="O8" s="123">
        <v>1</v>
      </c>
      <c r="P8" s="123">
        <v>2</v>
      </c>
      <c r="Q8" s="123">
        <v>2</v>
      </c>
      <c r="R8" s="123">
        <v>1</v>
      </c>
      <c r="S8" s="123">
        <v>2</v>
      </c>
      <c r="T8" s="123">
        <v>1</v>
      </c>
      <c r="U8" s="123">
        <v>2</v>
      </c>
      <c r="V8" s="123">
        <v>2</v>
      </c>
      <c r="W8" s="123">
        <v>2</v>
      </c>
      <c r="X8" s="123">
        <v>1</v>
      </c>
      <c r="Y8" s="123">
        <v>1</v>
      </c>
      <c r="Z8" s="123">
        <v>1</v>
      </c>
      <c r="AA8" s="123">
        <v>2</v>
      </c>
      <c r="AB8" s="123">
        <v>1</v>
      </c>
      <c r="AC8" s="123">
        <v>1</v>
      </c>
      <c r="AD8" s="123">
        <v>2</v>
      </c>
      <c r="AE8" s="123">
        <v>1</v>
      </c>
      <c r="AF8" s="123">
        <v>2</v>
      </c>
      <c r="AG8" s="123">
        <v>2</v>
      </c>
      <c r="AH8" s="123">
        <v>1</v>
      </c>
      <c r="AI8" s="123">
        <v>1</v>
      </c>
      <c r="AJ8" s="123">
        <v>2</v>
      </c>
      <c r="AK8" s="123">
        <v>2</v>
      </c>
      <c r="AL8" s="123">
        <v>2</v>
      </c>
      <c r="AM8" s="123">
        <v>1</v>
      </c>
      <c r="AN8" s="123">
        <v>2</v>
      </c>
      <c r="AO8" s="123">
        <v>1</v>
      </c>
      <c r="AP8" s="123">
        <v>2</v>
      </c>
      <c r="AQ8" s="70"/>
      <c r="AR8" s="70"/>
      <c r="AS8" s="70"/>
      <c r="AT8" s="70"/>
      <c r="AU8" s="70"/>
      <c r="AV8" s="70"/>
      <c r="AW8" s="70"/>
      <c r="AX8" s="70"/>
      <c r="AY8" s="24">
        <f t="shared" si="1"/>
        <v>17</v>
      </c>
      <c r="AZ8" s="22">
        <f t="shared" si="2"/>
        <v>20</v>
      </c>
      <c r="BA8" s="23">
        <f t="shared" si="3"/>
        <v>37</v>
      </c>
      <c r="BB8">
        <f t="shared" si="4"/>
        <v>0</v>
      </c>
      <c r="BC8" s="23">
        <f t="shared" si="5"/>
        <v>0</v>
      </c>
    </row>
    <row r="9" spans="1:55" x14ac:dyDescent="0.2">
      <c r="A9" s="37" t="s">
        <v>38</v>
      </c>
      <c r="B9" s="35" t="s">
        <v>80</v>
      </c>
      <c r="C9" s="36" t="s">
        <v>81</v>
      </c>
      <c r="D9" s="69" t="str">
        <f t="shared" si="0"/>
        <v>BYU</v>
      </c>
      <c r="E9" s="130">
        <v>1</v>
      </c>
      <c r="F9" s="123">
        <v>2</v>
      </c>
      <c r="G9" s="123">
        <v>1</v>
      </c>
      <c r="H9" s="123">
        <v>1</v>
      </c>
      <c r="I9" s="123">
        <v>1</v>
      </c>
      <c r="J9" s="123">
        <v>2</v>
      </c>
      <c r="K9" s="123">
        <v>1</v>
      </c>
      <c r="L9" s="123">
        <v>1</v>
      </c>
      <c r="M9" s="123">
        <v>1</v>
      </c>
      <c r="N9" s="123">
        <v>1</v>
      </c>
      <c r="O9" s="123">
        <v>1</v>
      </c>
      <c r="P9" s="123">
        <v>1</v>
      </c>
      <c r="Q9" s="123">
        <v>1</v>
      </c>
      <c r="R9" s="123">
        <v>1</v>
      </c>
      <c r="S9" s="123">
        <v>1</v>
      </c>
      <c r="T9" s="123">
        <v>1</v>
      </c>
      <c r="U9" s="123">
        <v>1</v>
      </c>
      <c r="V9" s="123">
        <v>1</v>
      </c>
      <c r="W9" s="123">
        <v>1</v>
      </c>
      <c r="X9" s="123">
        <v>2</v>
      </c>
      <c r="Y9" s="123">
        <v>2</v>
      </c>
      <c r="Z9" s="123">
        <v>1</v>
      </c>
      <c r="AA9" s="123">
        <v>1</v>
      </c>
      <c r="AB9" s="123">
        <v>1</v>
      </c>
      <c r="AC9" s="123">
        <v>1</v>
      </c>
      <c r="AD9" s="123">
        <v>1</v>
      </c>
      <c r="AE9" s="123">
        <v>1</v>
      </c>
      <c r="AF9" s="123">
        <v>2</v>
      </c>
      <c r="AG9" s="123">
        <v>1</v>
      </c>
      <c r="AH9" s="123">
        <v>1</v>
      </c>
      <c r="AI9" s="123">
        <v>1</v>
      </c>
      <c r="AJ9" s="123">
        <v>1</v>
      </c>
      <c r="AK9" s="123">
        <v>2</v>
      </c>
      <c r="AL9" s="123">
        <v>2</v>
      </c>
      <c r="AM9" s="123">
        <v>1</v>
      </c>
      <c r="AN9" s="123">
        <v>1</v>
      </c>
      <c r="AO9" s="123">
        <v>1</v>
      </c>
      <c r="AP9" s="123">
        <v>2</v>
      </c>
      <c r="AQ9" s="70"/>
      <c r="AR9" s="70"/>
      <c r="AS9" s="70"/>
      <c r="AT9" s="70"/>
      <c r="AU9" s="70"/>
      <c r="AV9" s="70"/>
      <c r="AW9" s="70"/>
      <c r="AX9" s="70"/>
      <c r="AY9" s="24">
        <f t="shared" si="1"/>
        <v>29</v>
      </c>
      <c r="AZ9" s="22">
        <f t="shared" si="2"/>
        <v>8</v>
      </c>
      <c r="BA9" s="23">
        <f t="shared" si="3"/>
        <v>37</v>
      </c>
      <c r="BB9">
        <f t="shared" si="4"/>
        <v>0</v>
      </c>
      <c r="BC9" s="23">
        <f t="shared" si="5"/>
        <v>0</v>
      </c>
    </row>
    <row r="10" spans="1:55" x14ac:dyDescent="0.2">
      <c r="A10" s="55" t="s">
        <v>11</v>
      </c>
      <c r="B10" s="56" t="s">
        <v>82</v>
      </c>
      <c r="C10" s="57" t="s">
        <v>83</v>
      </c>
      <c r="D10" s="69" t="str">
        <f t="shared" si="0"/>
        <v>Idaho</v>
      </c>
      <c r="E10" s="130">
        <v>1</v>
      </c>
      <c r="F10" s="123">
        <v>2</v>
      </c>
      <c r="G10" s="123">
        <v>2</v>
      </c>
      <c r="H10" s="123">
        <v>2</v>
      </c>
      <c r="I10" s="123">
        <v>2</v>
      </c>
      <c r="J10" s="123">
        <v>1</v>
      </c>
      <c r="K10" s="123">
        <v>2</v>
      </c>
      <c r="L10" s="123">
        <v>2</v>
      </c>
      <c r="M10" s="123">
        <v>2</v>
      </c>
      <c r="N10" s="123">
        <v>2</v>
      </c>
      <c r="O10" s="123">
        <v>1</v>
      </c>
      <c r="P10" s="123">
        <v>2</v>
      </c>
      <c r="Q10" s="123">
        <v>2</v>
      </c>
      <c r="R10" s="123">
        <v>1</v>
      </c>
      <c r="S10" s="123">
        <v>2</v>
      </c>
      <c r="T10" s="123">
        <v>2</v>
      </c>
      <c r="U10" s="123">
        <v>2</v>
      </c>
      <c r="V10" s="123">
        <v>2</v>
      </c>
      <c r="W10" s="123">
        <v>2</v>
      </c>
      <c r="X10" s="123">
        <v>2</v>
      </c>
      <c r="Y10" s="123">
        <v>2</v>
      </c>
      <c r="Z10" s="123">
        <v>2</v>
      </c>
      <c r="AA10" s="123">
        <v>2</v>
      </c>
      <c r="AB10" s="123">
        <v>2</v>
      </c>
      <c r="AC10" s="123">
        <v>1</v>
      </c>
      <c r="AD10" s="123">
        <v>1</v>
      </c>
      <c r="AE10" s="123">
        <v>2</v>
      </c>
      <c r="AF10" s="123">
        <v>1</v>
      </c>
      <c r="AG10" s="123">
        <v>2</v>
      </c>
      <c r="AH10" s="123">
        <v>2</v>
      </c>
      <c r="AI10" s="123">
        <v>2</v>
      </c>
      <c r="AJ10" s="123">
        <v>2</v>
      </c>
      <c r="AK10" s="123">
        <v>1</v>
      </c>
      <c r="AL10" s="123">
        <v>2</v>
      </c>
      <c r="AM10" s="123">
        <v>2</v>
      </c>
      <c r="AN10" s="123">
        <v>2</v>
      </c>
      <c r="AO10" s="123">
        <v>2</v>
      </c>
      <c r="AP10" s="123">
        <v>2</v>
      </c>
      <c r="AQ10" s="70"/>
      <c r="AR10" s="70"/>
      <c r="AS10" s="70"/>
      <c r="AT10" s="70"/>
      <c r="AU10" s="70"/>
      <c r="AV10" s="70"/>
      <c r="AW10" s="70"/>
      <c r="AX10" s="70"/>
      <c r="AY10" s="24">
        <f t="shared" si="1"/>
        <v>7</v>
      </c>
      <c r="AZ10" s="22">
        <f t="shared" si="2"/>
        <v>30</v>
      </c>
      <c r="BA10" s="25">
        <f t="shared" si="3"/>
        <v>37</v>
      </c>
      <c r="BB10">
        <f t="shared" si="4"/>
        <v>1</v>
      </c>
      <c r="BC10" s="23">
        <f t="shared" si="5"/>
        <v>1</v>
      </c>
    </row>
    <row r="11" spans="1:55" x14ac:dyDescent="0.2">
      <c r="A11" s="46" t="s">
        <v>39</v>
      </c>
      <c r="B11" s="35" t="s">
        <v>84</v>
      </c>
      <c r="C11" s="36" t="s">
        <v>85</v>
      </c>
      <c r="D11" s="69" t="str">
        <f t="shared" si="0"/>
        <v>Old Dominion</v>
      </c>
      <c r="E11" s="130">
        <v>2</v>
      </c>
      <c r="F11" s="123">
        <v>1</v>
      </c>
      <c r="G11" s="123">
        <v>2</v>
      </c>
      <c r="H11" s="123">
        <v>1</v>
      </c>
      <c r="I11" s="123">
        <v>2</v>
      </c>
      <c r="J11" s="123">
        <v>1</v>
      </c>
      <c r="K11" s="123">
        <v>1</v>
      </c>
      <c r="L11" s="123">
        <v>1</v>
      </c>
      <c r="M11" s="123">
        <v>2</v>
      </c>
      <c r="N11" s="123">
        <v>2</v>
      </c>
      <c r="O11" s="123">
        <v>2</v>
      </c>
      <c r="P11" s="123">
        <v>2</v>
      </c>
      <c r="Q11" s="123">
        <v>1</v>
      </c>
      <c r="R11" s="123">
        <v>1</v>
      </c>
      <c r="S11" s="123">
        <v>1</v>
      </c>
      <c r="T11" s="123">
        <v>2</v>
      </c>
      <c r="U11" s="123">
        <v>2</v>
      </c>
      <c r="V11" s="123">
        <v>1</v>
      </c>
      <c r="W11" s="123">
        <v>2</v>
      </c>
      <c r="X11" s="123">
        <v>1</v>
      </c>
      <c r="Y11" s="123">
        <v>2</v>
      </c>
      <c r="Z11" s="123">
        <v>2</v>
      </c>
      <c r="AA11" s="123">
        <v>2</v>
      </c>
      <c r="AB11" s="123">
        <v>2</v>
      </c>
      <c r="AC11" s="123">
        <v>2</v>
      </c>
      <c r="AD11" s="123">
        <v>1</v>
      </c>
      <c r="AE11" s="123">
        <v>1</v>
      </c>
      <c r="AF11" s="123">
        <v>2</v>
      </c>
      <c r="AG11" s="123">
        <v>2</v>
      </c>
      <c r="AH11" s="123">
        <v>2</v>
      </c>
      <c r="AI11" s="123">
        <v>1</v>
      </c>
      <c r="AJ11" s="123">
        <v>1</v>
      </c>
      <c r="AK11" s="123">
        <v>2</v>
      </c>
      <c r="AL11" s="123">
        <v>1</v>
      </c>
      <c r="AM11" s="123">
        <v>1</v>
      </c>
      <c r="AN11" s="123">
        <v>2</v>
      </c>
      <c r="AO11" s="123">
        <v>1</v>
      </c>
      <c r="AP11" s="123">
        <v>1</v>
      </c>
      <c r="AQ11" s="70"/>
      <c r="AR11" s="70"/>
      <c r="AS11" s="70"/>
      <c r="AT11" s="70"/>
      <c r="AU11" s="70"/>
      <c r="AV11" s="70"/>
      <c r="AW11" s="70"/>
      <c r="AX11" s="70"/>
      <c r="AY11" s="24">
        <f t="shared" si="1"/>
        <v>18</v>
      </c>
      <c r="AZ11" s="22">
        <f t="shared" si="2"/>
        <v>19</v>
      </c>
      <c r="BA11" s="25">
        <f t="shared" si="3"/>
        <v>37</v>
      </c>
      <c r="BB11">
        <f t="shared" si="4"/>
        <v>0</v>
      </c>
      <c r="BC11" s="23">
        <f t="shared" si="5"/>
        <v>0</v>
      </c>
    </row>
    <row r="12" spans="1:55" x14ac:dyDescent="0.2">
      <c r="A12" s="46" t="s">
        <v>53</v>
      </c>
      <c r="B12" s="35" t="s">
        <v>86</v>
      </c>
      <c r="C12" s="36" t="s">
        <v>87</v>
      </c>
      <c r="D12" s="69" t="str">
        <f t="shared" si="0"/>
        <v>Louisiana Tech</v>
      </c>
      <c r="E12" s="130">
        <v>1</v>
      </c>
      <c r="F12" s="123">
        <v>2</v>
      </c>
      <c r="G12" s="123">
        <v>1</v>
      </c>
      <c r="H12" s="123">
        <v>2</v>
      </c>
      <c r="I12" s="123">
        <v>1</v>
      </c>
      <c r="J12" s="123">
        <v>2</v>
      </c>
      <c r="K12" s="123">
        <v>1</v>
      </c>
      <c r="L12" s="123">
        <v>1</v>
      </c>
      <c r="M12" s="123">
        <v>1</v>
      </c>
      <c r="N12" s="123">
        <v>1</v>
      </c>
      <c r="O12" s="123">
        <v>2</v>
      </c>
      <c r="P12" s="123">
        <v>1</v>
      </c>
      <c r="Q12" s="123">
        <v>2</v>
      </c>
      <c r="R12" s="123">
        <v>2</v>
      </c>
      <c r="S12" s="123">
        <v>1</v>
      </c>
      <c r="T12" s="123">
        <v>2</v>
      </c>
      <c r="U12" s="123">
        <v>1</v>
      </c>
      <c r="V12" s="123">
        <v>2</v>
      </c>
      <c r="W12" s="123">
        <v>2</v>
      </c>
      <c r="X12" s="123">
        <v>2</v>
      </c>
      <c r="Y12" s="123">
        <v>1</v>
      </c>
      <c r="Z12" s="123">
        <v>2</v>
      </c>
      <c r="AA12" s="123">
        <v>1</v>
      </c>
      <c r="AB12" s="123">
        <v>1</v>
      </c>
      <c r="AC12" s="123">
        <v>2</v>
      </c>
      <c r="AD12" s="123">
        <v>1</v>
      </c>
      <c r="AE12" s="123">
        <v>2</v>
      </c>
      <c r="AF12" s="123">
        <v>2</v>
      </c>
      <c r="AG12" s="123">
        <v>2</v>
      </c>
      <c r="AH12" s="123">
        <v>2</v>
      </c>
      <c r="AI12" s="123">
        <v>2</v>
      </c>
      <c r="AJ12" s="123">
        <v>2</v>
      </c>
      <c r="AK12" s="123">
        <v>2</v>
      </c>
      <c r="AL12" s="123">
        <v>1</v>
      </c>
      <c r="AM12" s="123">
        <v>2</v>
      </c>
      <c r="AN12" s="123">
        <v>1</v>
      </c>
      <c r="AO12" s="123">
        <v>2</v>
      </c>
      <c r="AP12" s="123">
        <v>2</v>
      </c>
      <c r="AQ12" s="70"/>
      <c r="AR12" s="70"/>
      <c r="AS12" s="70"/>
      <c r="AT12" s="70"/>
      <c r="AU12" s="70"/>
      <c r="AV12" s="70"/>
      <c r="AW12" s="70"/>
      <c r="AX12" s="70"/>
      <c r="AY12" s="24">
        <f t="shared" si="1"/>
        <v>15</v>
      </c>
      <c r="AZ12" s="22">
        <f t="shared" si="2"/>
        <v>22</v>
      </c>
      <c r="BA12" s="25">
        <f t="shared" si="3"/>
        <v>37</v>
      </c>
      <c r="BB12">
        <f t="shared" si="4"/>
        <v>0</v>
      </c>
      <c r="BC12" s="23">
        <f t="shared" si="5"/>
        <v>0</v>
      </c>
    </row>
    <row r="13" spans="1:55" x14ac:dyDescent="0.2">
      <c r="A13" s="46" t="s">
        <v>58</v>
      </c>
      <c r="B13" s="35" t="s">
        <v>88</v>
      </c>
      <c r="C13" s="36" t="s">
        <v>89</v>
      </c>
      <c r="D13" s="69" t="str">
        <f t="shared" si="0"/>
        <v>Troy</v>
      </c>
      <c r="E13" s="130">
        <v>2</v>
      </c>
      <c r="F13" s="123">
        <v>1</v>
      </c>
      <c r="G13" s="123">
        <v>1</v>
      </c>
      <c r="H13" s="123">
        <v>1</v>
      </c>
      <c r="I13" s="123">
        <v>2</v>
      </c>
      <c r="J13" s="123">
        <v>2</v>
      </c>
      <c r="K13" s="123">
        <v>1</v>
      </c>
      <c r="L13" s="123">
        <v>2</v>
      </c>
      <c r="M13" s="123">
        <v>1</v>
      </c>
      <c r="N13" s="123">
        <v>2</v>
      </c>
      <c r="O13" s="123">
        <v>2</v>
      </c>
      <c r="P13" s="123">
        <v>2</v>
      </c>
      <c r="Q13" s="123">
        <v>2</v>
      </c>
      <c r="R13" s="123">
        <v>2</v>
      </c>
      <c r="S13" s="123">
        <v>1</v>
      </c>
      <c r="T13" s="123">
        <v>1</v>
      </c>
      <c r="U13" s="123">
        <v>2</v>
      </c>
      <c r="V13" s="123">
        <v>1</v>
      </c>
      <c r="W13" s="123">
        <v>2</v>
      </c>
      <c r="X13" s="123">
        <v>1</v>
      </c>
      <c r="Y13" s="123">
        <v>1</v>
      </c>
      <c r="Z13" s="123">
        <v>2</v>
      </c>
      <c r="AA13" s="123">
        <v>2</v>
      </c>
      <c r="AB13" s="123">
        <v>1</v>
      </c>
      <c r="AC13" s="123">
        <v>2</v>
      </c>
      <c r="AD13" s="123">
        <v>1</v>
      </c>
      <c r="AE13" s="123">
        <v>2</v>
      </c>
      <c r="AF13" s="123">
        <v>2</v>
      </c>
      <c r="AG13" s="123">
        <v>2</v>
      </c>
      <c r="AH13" s="123">
        <v>2</v>
      </c>
      <c r="AI13" s="123">
        <v>2</v>
      </c>
      <c r="AJ13" s="123">
        <v>1</v>
      </c>
      <c r="AK13" s="123">
        <v>2</v>
      </c>
      <c r="AL13" s="123">
        <v>2</v>
      </c>
      <c r="AM13" s="123">
        <v>2</v>
      </c>
      <c r="AN13" s="123">
        <v>2</v>
      </c>
      <c r="AO13" s="123">
        <v>2</v>
      </c>
      <c r="AP13" s="123">
        <v>1</v>
      </c>
      <c r="AQ13" s="70"/>
      <c r="AR13" s="70"/>
      <c r="AS13" s="70"/>
      <c r="AT13" s="70"/>
      <c r="AU13" s="70"/>
      <c r="AV13" s="70"/>
      <c r="AW13" s="70"/>
      <c r="AX13" s="70"/>
      <c r="AY13" s="24">
        <f t="shared" si="1"/>
        <v>14</v>
      </c>
      <c r="AZ13" s="22">
        <f t="shared" si="2"/>
        <v>23</v>
      </c>
      <c r="BA13" s="25">
        <f t="shared" si="3"/>
        <v>37</v>
      </c>
      <c r="BB13">
        <f t="shared" si="4"/>
        <v>0</v>
      </c>
      <c r="BC13" s="23">
        <f t="shared" si="5"/>
        <v>0</v>
      </c>
    </row>
    <row r="14" spans="1:55" x14ac:dyDescent="0.2">
      <c r="A14" s="46" t="s">
        <v>59</v>
      </c>
      <c r="B14" s="35" t="s">
        <v>59</v>
      </c>
      <c r="C14" s="36" t="s">
        <v>90</v>
      </c>
      <c r="D14" s="69" t="str">
        <f t="shared" si="0"/>
        <v>Hawaii</v>
      </c>
      <c r="E14" s="130">
        <v>1</v>
      </c>
      <c r="F14" s="123">
        <v>2</v>
      </c>
      <c r="G14" s="123">
        <v>2</v>
      </c>
      <c r="H14" s="123">
        <v>1</v>
      </c>
      <c r="I14" s="123">
        <v>2</v>
      </c>
      <c r="J14" s="123">
        <v>1</v>
      </c>
      <c r="K14" s="123">
        <v>1</v>
      </c>
      <c r="L14" s="123">
        <v>2</v>
      </c>
      <c r="M14" s="123">
        <v>2</v>
      </c>
      <c r="N14" s="123">
        <v>2</v>
      </c>
      <c r="O14" s="123">
        <v>2</v>
      </c>
      <c r="P14" s="123">
        <v>2</v>
      </c>
      <c r="Q14" s="123">
        <v>2</v>
      </c>
      <c r="R14" s="123">
        <v>1</v>
      </c>
      <c r="S14" s="123">
        <v>1</v>
      </c>
      <c r="T14" s="123">
        <v>2</v>
      </c>
      <c r="U14" s="123">
        <v>2</v>
      </c>
      <c r="V14" s="123">
        <v>1</v>
      </c>
      <c r="W14" s="123">
        <v>2</v>
      </c>
      <c r="X14" s="123">
        <v>2</v>
      </c>
      <c r="Y14" s="123">
        <v>2</v>
      </c>
      <c r="Z14" s="123">
        <v>2</v>
      </c>
      <c r="AA14" s="123">
        <v>1</v>
      </c>
      <c r="AB14" s="123">
        <v>2</v>
      </c>
      <c r="AC14" s="123">
        <v>2</v>
      </c>
      <c r="AD14" s="123">
        <v>2</v>
      </c>
      <c r="AE14" s="123">
        <v>1</v>
      </c>
      <c r="AF14" s="123">
        <v>1</v>
      </c>
      <c r="AG14" s="123">
        <v>2</v>
      </c>
      <c r="AH14" s="123">
        <v>2</v>
      </c>
      <c r="AI14" s="123">
        <v>1</v>
      </c>
      <c r="AJ14" s="123">
        <v>1</v>
      </c>
      <c r="AK14" s="123">
        <v>2</v>
      </c>
      <c r="AL14" s="123">
        <v>2</v>
      </c>
      <c r="AM14" s="123">
        <v>2</v>
      </c>
      <c r="AN14" s="123">
        <v>1</v>
      </c>
      <c r="AO14" s="123">
        <v>1</v>
      </c>
      <c r="AP14" s="123">
        <v>2</v>
      </c>
      <c r="AQ14" s="70"/>
      <c r="AR14" s="70"/>
      <c r="AS14" s="70"/>
      <c r="AT14" s="70"/>
      <c r="AU14" s="70"/>
      <c r="AV14" s="70"/>
      <c r="AW14" s="70"/>
      <c r="AX14" s="70"/>
      <c r="AY14" s="24">
        <f t="shared" si="1"/>
        <v>13</v>
      </c>
      <c r="AZ14" s="22">
        <f t="shared" si="2"/>
        <v>24</v>
      </c>
      <c r="BA14" s="25">
        <f t="shared" si="3"/>
        <v>37</v>
      </c>
      <c r="BB14">
        <f t="shared" si="4"/>
        <v>0</v>
      </c>
      <c r="BC14" s="23">
        <f t="shared" si="5"/>
        <v>0</v>
      </c>
    </row>
    <row r="15" spans="1:55" x14ac:dyDescent="0.2">
      <c r="A15" s="46" t="s">
        <v>41</v>
      </c>
      <c r="B15" s="35" t="s">
        <v>91</v>
      </c>
      <c r="C15" s="36" t="s">
        <v>92</v>
      </c>
      <c r="D15" s="69" t="str">
        <f t="shared" si="0"/>
        <v>Mississippi State</v>
      </c>
      <c r="E15" s="130">
        <v>2</v>
      </c>
      <c r="F15" s="123">
        <v>1</v>
      </c>
      <c r="G15" s="123">
        <v>2</v>
      </c>
      <c r="H15" s="123">
        <v>2</v>
      </c>
      <c r="I15" s="123">
        <v>2</v>
      </c>
      <c r="J15" s="123">
        <v>2</v>
      </c>
      <c r="K15" s="123">
        <v>2</v>
      </c>
      <c r="L15" s="123">
        <v>1</v>
      </c>
      <c r="M15" s="123">
        <v>2</v>
      </c>
      <c r="N15" s="123">
        <v>2</v>
      </c>
      <c r="O15" s="123">
        <v>2</v>
      </c>
      <c r="P15" s="123">
        <v>2</v>
      </c>
      <c r="Q15" s="123">
        <v>2</v>
      </c>
      <c r="R15" s="123">
        <v>2</v>
      </c>
      <c r="S15" s="123">
        <v>2</v>
      </c>
      <c r="T15" s="123">
        <v>2</v>
      </c>
      <c r="U15" s="123">
        <v>2</v>
      </c>
      <c r="V15" s="123">
        <v>1</v>
      </c>
      <c r="W15" s="123">
        <v>2</v>
      </c>
      <c r="X15" s="123">
        <v>2</v>
      </c>
      <c r="Y15" s="123">
        <v>2</v>
      </c>
      <c r="Z15" s="123">
        <v>2</v>
      </c>
      <c r="AA15" s="123">
        <v>2</v>
      </c>
      <c r="AB15" s="123">
        <v>1</v>
      </c>
      <c r="AC15" s="123">
        <v>1</v>
      </c>
      <c r="AD15" s="123">
        <v>2</v>
      </c>
      <c r="AE15" s="123">
        <v>2</v>
      </c>
      <c r="AF15" s="123">
        <v>1</v>
      </c>
      <c r="AG15" s="123">
        <v>2</v>
      </c>
      <c r="AH15" s="123">
        <v>2</v>
      </c>
      <c r="AI15" s="123">
        <v>1</v>
      </c>
      <c r="AJ15" s="123">
        <v>1</v>
      </c>
      <c r="AK15" s="123">
        <v>2</v>
      </c>
      <c r="AL15" s="123">
        <v>2</v>
      </c>
      <c r="AM15" s="123">
        <v>1</v>
      </c>
      <c r="AN15" s="123">
        <v>2</v>
      </c>
      <c r="AO15" s="123">
        <v>2</v>
      </c>
      <c r="AP15" s="123">
        <v>2</v>
      </c>
      <c r="AQ15" s="70"/>
      <c r="AR15" s="70"/>
      <c r="AS15" s="70"/>
      <c r="AT15" s="70"/>
      <c r="AU15" s="70"/>
      <c r="AV15" s="70"/>
      <c r="AW15" s="70"/>
      <c r="AX15" s="70"/>
      <c r="AY15" s="24">
        <f t="shared" si="1"/>
        <v>9</v>
      </c>
      <c r="AZ15" s="22">
        <f t="shared" si="2"/>
        <v>28</v>
      </c>
      <c r="BA15" s="25">
        <f t="shared" si="3"/>
        <v>37</v>
      </c>
      <c r="BB15">
        <f t="shared" si="4"/>
        <v>0</v>
      </c>
      <c r="BC15" s="23">
        <f t="shared" si="5"/>
        <v>0</v>
      </c>
    </row>
    <row r="16" spans="1:55" x14ac:dyDescent="0.2">
      <c r="A16" s="46" t="s">
        <v>40</v>
      </c>
      <c r="B16" s="35" t="s">
        <v>93</v>
      </c>
      <c r="C16" s="36" t="s">
        <v>94</v>
      </c>
      <c r="D16" s="69" t="str">
        <f t="shared" si="0"/>
        <v>Boston College</v>
      </c>
      <c r="E16" s="130">
        <v>2</v>
      </c>
      <c r="F16" s="123">
        <v>1</v>
      </c>
      <c r="G16" s="123">
        <v>2</v>
      </c>
      <c r="H16" s="123">
        <v>1</v>
      </c>
      <c r="I16" s="123">
        <v>1</v>
      </c>
      <c r="J16" s="123">
        <v>1</v>
      </c>
      <c r="K16" s="123">
        <v>2</v>
      </c>
      <c r="L16" s="123">
        <v>2</v>
      </c>
      <c r="M16" s="123">
        <v>2</v>
      </c>
      <c r="N16" s="123">
        <v>1</v>
      </c>
      <c r="O16" s="123">
        <v>1</v>
      </c>
      <c r="P16" s="123">
        <v>2</v>
      </c>
      <c r="Q16" s="123">
        <v>2</v>
      </c>
      <c r="R16" s="123">
        <v>1</v>
      </c>
      <c r="S16" s="123">
        <v>2</v>
      </c>
      <c r="T16" s="123">
        <v>1</v>
      </c>
      <c r="U16" s="123">
        <v>1</v>
      </c>
      <c r="V16" s="123">
        <v>1</v>
      </c>
      <c r="W16" s="123">
        <v>2</v>
      </c>
      <c r="X16" s="123">
        <v>1</v>
      </c>
      <c r="Y16" s="123">
        <v>2</v>
      </c>
      <c r="Z16" s="123">
        <v>1</v>
      </c>
      <c r="AA16" s="123">
        <v>1</v>
      </c>
      <c r="AB16" s="123">
        <v>1</v>
      </c>
      <c r="AC16" s="123">
        <v>2</v>
      </c>
      <c r="AD16" s="123">
        <v>1</v>
      </c>
      <c r="AE16" s="123">
        <v>1</v>
      </c>
      <c r="AF16" s="123">
        <v>1</v>
      </c>
      <c r="AG16" s="123">
        <v>1</v>
      </c>
      <c r="AH16" s="123">
        <v>1</v>
      </c>
      <c r="AI16" s="123">
        <v>2</v>
      </c>
      <c r="AJ16" s="123">
        <v>1</v>
      </c>
      <c r="AK16" s="123">
        <v>1</v>
      </c>
      <c r="AL16" s="123">
        <v>1</v>
      </c>
      <c r="AM16" s="123">
        <v>1</v>
      </c>
      <c r="AN16" s="123">
        <v>2</v>
      </c>
      <c r="AO16" s="123">
        <v>2</v>
      </c>
      <c r="AP16" s="123">
        <v>1</v>
      </c>
      <c r="AQ16" s="70"/>
      <c r="AR16" s="70"/>
      <c r="AS16" s="70"/>
      <c r="AT16" s="70"/>
      <c r="AU16" s="70"/>
      <c r="AV16" s="70"/>
      <c r="AW16" s="70"/>
      <c r="AX16" s="70"/>
      <c r="AY16" s="24">
        <f t="shared" si="1"/>
        <v>24</v>
      </c>
      <c r="AZ16" s="22">
        <f t="shared" si="2"/>
        <v>13</v>
      </c>
      <c r="BA16" s="25">
        <f t="shared" si="3"/>
        <v>37</v>
      </c>
      <c r="BB16">
        <f t="shared" si="4"/>
        <v>0</v>
      </c>
      <c r="BC16" s="23">
        <f t="shared" si="5"/>
        <v>0</v>
      </c>
    </row>
    <row r="17" spans="1:55" x14ac:dyDescent="0.2">
      <c r="A17" s="37" t="s">
        <v>44</v>
      </c>
      <c r="B17" s="35" t="s">
        <v>95</v>
      </c>
      <c r="C17" s="36" t="s">
        <v>96</v>
      </c>
      <c r="D17" s="69" t="str">
        <f t="shared" si="0"/>
        <v>NC State</v>
      </c>
      <c r="E17" s="130">
        <v>1</v>
      </c>
      <c r="F17" s="123">
        <v>1</v>
      </c>
      <c r="G17" s="123">
        <v>1</v>
      </c>
      <c r="H17" s="123">
        <v>1</v>
      </c>
      <c r="I17" s="123">
        <v>1</v>
      </c>
      <c r="J17" s="123">
        <v>1</v>
      </c>
      <c r="K17" s="123">
        <v>1</v>
      </c>
      <c r="L17" s="123">
        <v>2</v>
      </c>
      <c r="M17" s="123">
        <v>2</v>
      </c>
      <c r="N17" s="123">
        <v>1</v>
      </c>
      <c r="O17" s="123">
        <v>2</v>
      </c>
      <c r="P17" s="123">
        <v>1</v>
      </c>
      <c r="Q17" s="123">
        <v>1</v>
      </c>
      <c r="R17" s="123">
        <v>1</v>
      </c>
      <c r="S17" s="123">
        <v>1</v>
      </c>
      <c r="T17" s="123">
        <v>1</v>
      </c>
      <c r="U17" s="123">
        <v>2</v>
      </c>
      <c r="V17" s="123">
        <v>1</v>
      </c>
      <c r="W17" s="123">
        <v>2</v>
      </c>
      <c r="X17" s="123">
        <v>2</v>
      </c>
      <c r="Y17" s="123">
        <v>1</v>
      </c>
      <c r="Z17" s="123">
        <v>2</v>
      </c>
      <c r="AA17" s="123">
        <v>1</v>
      </c>
      <c r="AB17" s="123">
        <v>2</v>
      </c>
      <c r="AC17" s="123">
        <v>2</v>
      </c>
      <c r="AD17" s="123">
        <v>2</v>
      </c>
      <c r="AE17" s="123">
        <v>1</v>
      </c>
      <c r="AF17" s="123">
        <v>1</v>
      </c>
      <c r="AG17" s="123">
        <v>1</v>
      </c>
      <c r="AH17" s="123">
        <v>2</v>
      </c>
      <c r="AI17" s="123">
        <v>1</v>
      </c>
      <c r="AJ17" s="123">
        <v>2</v>
      </c>
      <c r="AK17" s="123">
        <v>1</v>
      </c>
      <c r="AL17" s="123">
        <v>1</v>
      </c>
      <c r="AM17" s="123">
        <v>1</v>
      </c>
      <c r="AN17" s="123">
        <v>1</v>
      </c>
      <c r="AO17" s="123">
        <v>1</v>
      </c>
      <c r="AP17" s="123">
        <v>1</v>
      </c>
      <c r="AQ17" s="70"/>
      <c r="AR17" s="70"/>
      <c r="AS17" s="70"/>
      <c r="AT17" s="70"/>
      <c r="AU17" s="70"/>
      <c r="AV17" s="70"/>
      <c r="AW17" s="70"/>
      <c r="AX17" s="70"/>
      <c r="AY17" s="24">
        <f t="shared" si="1"/>
        <v>25</v>
      </c>
      <c r="AZ17" s="22">
        <f t="shared" si="2"/>
        <v>12</v>
      </c>
      <c r="BA17" s="25">
        <f t="shared" si="3"/>
        <v>37</v>
      </c>
      <c r="BB17">
        <f t="shared" si="4"/>
        <v>0</v>
      </c>
      <c r="BC17" s="23">
        <f t="shared" si="5"/>
        <v>0</v>
      </c>
    </row>
    <row r="18" spans="1:55" x14ac:dyDescent="0.2">
      <c r="A18" s="37" t="s">
        <v>0</v>
      </c>
      <c r="B18" s="35" t="s">
        <v>97</v>
      </c>
      <c r="C18" s="36" t="s">
        <v>98</v>
      </c>
      <c r="D18" s="69" t="str">
        <f t="shared" si="0"/>
        <v>Army</v>
      </c>
      <c r="E18" s="130">
        <v>1</v>
      </c>
      <c r="F18" s="123">
        <v>2</v>
      </c>
      <c r="G18" s="123">
        <v>1</v>
      </c>
      <c r="H18" s="123">
        <v>1</v>
      </c>
      <c r="I18" s="123">
        <v>2</v>
      </c>
      <c r="J18" s="123">
        <v>1</v>
      </c>
      <c r="K18" s="123">
        <v>1</v>
      </c>
      <c r="L18" s="123">
        <v>1</v>
      </c>
      <c r="M18" s="123">
        <v>1</v>
      </c>
      <c r="N18" s="123">
        <v>1</v>
      </c>
      <c r="O18" s="123">
        <v>1</v>
      </c>
      <c r="P18" s="123">
        <v>1</v>
      </c>
      <c r="Q18" s="123">
        <v>1</v>
      </c>
      <c r="R18" s="123">
        <v>1</v>
      </c>
      <c r="S18" s="123">
        <v>2</v>
      </c>
      <c r="T18" s="123">
        <v>1</v>
      </c>
      <c r="U18" s="123">
        <v>1</v>
      </c>
      <c r="V18" s="123">
        <v>1</v>
      </c>
      <c r="W18" s="123">
        <v>1</v>
      </c>
      <c r="X18" s="123">
        <v>1</v>
      </c>
      <c r="Y18" s="123">
        <v>2</v>
      </c>
      <c r="Z18" s="123">
        <v>1</v>
      </c>
      <c r="AA18" s="123">
        <v>1</v>
      </c>
      <c r="AB18" s="123">
        <v>1</v>
      </c>
      <c r="AC18" s="123">
        <v>1</v>
      </c>
      <c r="AD18" s="123">
        <v>1</v>
      </c>
      <c r="AE18" s="123">
        <v>2</v>
      </c>
      <c r="AF18" s="123">
        <v>1</v>
      </c>
      <c r="AG18" s="123">
        <v>1</v>
      </c>
      <c r="AH18" s="123">
        <v>1</v>
      </c>
      <c r="AI18" s="123">
        <v>1</v>
      </c>
      <c r="AJ18" s="123">
        <v>1</v>
      </c>
      <c r="AK18" s="123">
        <v>1</v>
      </c>
      <c r="AL18" s="123">
        <v>1</v>
      </c>
      <c r="AM18" s="123">
        <v>1</v>
      </c>
      <c r="AN18" s="123">
        <v>1</v>
      </c>
      <c r="AO18" s="123">
        <v>1</v>
      </c>
      <c r="AP18" s="123">
        <v>1</v>
      </c>
      <c r="AQ18" s="70"/>
      <c r="AR18" s="70"/>
      <c r="AS18" s="70"/>
      <c r="AT18" s="70"/>
      <c r="AU18" s="70"/>
      <c r="AV18" s="70"/>
      <c r="AW18" s="70"/>
      <c r="AX18" s="70"/>
      <c r="AY18" s="24">
        <f t="shared" si="1"/>
        <v>32</v>
      </c>
      <c r="AZ18" s="22">
        <f t="shared" si="2"/>
        <v>5</v>
      </c>
      <c r="BA18" s="25">
        <f t="shared" si="3"/>
        <v>37</v>
      </c>
      <c r="BB18">
        <f t="shared" si="4"/>
        <v>1</v>
      </c>
      <c r="BC18" s="23">
        <f t="shared" si="5"/>
        <v>2</v>
      </c>
    </row>
    <row r="19" spans="1:55" x14ac:dyDescent="0.2">
      <c r="A19" s="46" t="s">
        <v>42</v>
      </c>
      <c r="B19" s="35" t="s">
        <v>99</v>
      </c>
      <c r="C19" s="36" t="s">
        <v>100</v>
      </c>
      <c r="D19" s="69" t="str">
        <f t="shared" si="0"/>
        <v>Wake Forest</v>
      </c>
      <c r="E19" s="130">
        <v>2</v>
      </c>
      <c r="F19" s="123">
        <v>2</v>
      </c>
      <c r="G19" s="123">
        <v>1</v>
      </c>
      <c r="H19" s="123">
        <v>1</v>
      </c>
      <c r="I19" s="123">
        <v>1</v>
      </c>
      <c r="J19" s="123">
        <v>1</v>
      </c>
      <c r="K19" s="123">
        <v>1</v>
      </c>
      <c r="L19" s="123">
        <v>1</v>
      </c>
      <c r="M19" s="123">
        <v>1</v>
      </c>
      <c r="N19" s="123">
        <v>1</v>
      </c>
      <c r="O19" s="123">
        <v>1</v>
      </c>
      <c r="P19" s="123">
        <v>1</v>
      </c>
      <c r="Q19" s="123">
        <v>1</v>
      </c>
      <c r="R19" s="123">
        <v>1</v>
      </c>
      <c r="S19" s="123">
        <v>1</v>
      </c>
      <c r="T19" s="123">
        <v>1</v>
      </c>
      <c r="U19" s="123">
        <v>1</v>
      </c>
      <c r="V19" s="123">
        <v>1</v>
      </c>
      <c r="W19" s="123">
        <v>1</v>
      </c>
      <c r="X19" s="123">
        <v>1</v>
      </c>
      <c r="Y19" s="123">
        <v>1</v>
      </c>
      <c r="Z19" s="123">
        <v>1</v>
      </c>
      <c r="AA19" s="123">
        <v>1</v>
      </c>
      <c r="AB19" s="123">
        <v>1</v>
      </c>
      <c r="AC19" s="123">
        <v>1</v>
      </c>
      <c r="AD19" s="123">
        <v>1</v>
      </c>
      <c r="AE19" s="123">
        <v>1</v>
      </c>
      <c r="AF19" s="123">
        <v>1</v>
      </c>
      <c r="AG19" s="123">
        <v>1</v>
      </c>
      <c r="AH19" s="123">
        <v>1</v>
      </c>
      <c r="AI19" s="123">
        <v>1</v>
      </c>
      <c r="AJ19" s="123">
        <v>1</v>
      </c>
      <c r="AK19" s="123">
        <v>1</v>
      </c>
      <c r="AL19" s="123">
        <v>1</v>
      </c>
      <c r="AM19" s="123">
        <v>1</v>
      </c>
      <c r="AN19" s="123">
        <v>1</v>
      </c>
      <c r="AO19" s="123">
        <v>1</v>
      </c>
      <c r="AP19" s="123">
        <v>2</v>
      </c>
      <c r="AQ19" s="70"/>
      <c r="AR19" s="70"/>
      <c r="AS19" s="70"/>
      <c r="AT19" s="70"/>
      <c r="AU19" s="70"/>
      <c r="AV19" s="70"/>
      <c r="AW19" s="70"/>
      <c r="AX19" s="70"/>
      <c r="AY19" s="24">
        <f t="shared" si="1"/>
        <v>35</v>
      </c>
      <c r="AZ19" s="22">
        <f t="shared" si="2"/>
        <v>2</v>
      </c>
      <c r="BA19" s="25">
        <f t="shared" si="3"/>
        <v>37</v>
      </c>
      <c r="BB19">
        <f t="shared" si="4"/>
        <v>1</v>
      </c>
      <c r="BC19" s="23">
        <f t="shared" si="5"/>
        <v>2</v>
      </c>
    </row>
    <row r="20" spans="1:55" x14ac:dyDescent="0.2">
      <c r="A20" s="46" t="s">
        <v>46</v>
      </c>
      <c r="B20" s="35" t="s">
        <v>101</v>
      </c>
      <c r="C20" s="36" t="s">
        <v>102</v>
      </c>
      <c r="D20" s="69" t="str">
        <f t="shared" si="0"/>
        <v>Minnesota</v>
      </c>
      <c r="E20" s="130">
        <v>1</v>
      </c>
      <c r="F20" s="123">
        <v>2</v>
      </c>
      <c r="G20" s="123">
        <v>2</v>
      </c>
      <c r="H20" s="123">
        <v>2</v>
      </c>
      <c r="I20" s="123">
        <v>2</v>
      </c>
      <c r="J20" s="123">
        <v>2</v>
      </c>
      <c r="K20" s="123">
        <v>2</v>
      </c>
      <c r="L20" s="123">
        <v>2</v>
      </c>
      <c r="M20" s="123">
        <v>2</v>
      </c>
      <c r="N20" s="123">
        <v>2</v>
      </c>
      <c r="O20" s="123">
        <v>1</v>
      </c>
      <c r="P20" s="123">
        <v>2</v>
      </c>
      <c r="Q20" s="123">
        <v>2</v>
      </c>
      <c r="R20" s="123">
        <v>2</v>
      </c>
      <c r="S20" s="123">
        <v>2</v>
      </c>
      <c r="T20" s="123">
        <v>2</v>
      </c>
      <c r="U20" s="123">
        <v>2</v>
      </c>
      <c r="V20" s="123">
        <v>2</v>
      </c>
      <c r="W20" s="123">
        <v>2</v>
      </c>
      <c r="X20" s="123">
        <v>2</v>
      </c>
      <c r="Y20" s="123">
        <v>2</v>
      </c>
      <c r="Z20" s="123">
        <v>2</v>
      </c>
      <c r="AA20" s="123">
        <v>2</v>
      </c>
      <c r="AB20" s="123">
        <v>2</v>
      </c>
      <c r="AC20" s="123">
        <v>2</v>
      </c>
      <c r="AD20" s="123">
        <v>2</v>
      </c>
      <c r="AE20" s="123">
        <v>2</v>
      </c>
      <c r="AF20" s="123">
        <v>2</v>
      </c>
      <c r="AG20" s="123">
        <v>2</v>
      </c>
      <c r="AH20" s="123">
        <v>2</v>
      </c>
      <c r="AI20" s="123">
        <v>2</v>
      </c>
      <c r="AJ20" s="123">
        <v>2</v>
      </c>
      <c r="AK20" s="123">
        <v>2</v>
      </c>
      <c r="AL20" s="123">
        <v>2</v>
      </c>
      <c r="AM20" s="123">
        <v>2</v>
      </c>
      <c r="AN20" s="123">
        <v>2</v>
      </c>
      <c r="AO20" s="123">
        <v>2</v>
      </c>
      <c r="AP20" s="123">
        <v>2</v>
      </c>
      <c r="AQ20" s="70"/>
      <c r="AR20" s="70"/>
      <c r="AS20" s="70"/>
      <c r="AT20" s="70"/>
      <c r="AU20" s="70"/>
      <c r="AV20" s="70"/>
      <c r="AW20" s="70"/>
      <c r="AX20" s="70"/>
      <c r="AY20" s="24">
        <f t="shared" si="1"/>
        <v>1</v>
      </c>
      <c r="AZ20" s="22">
        <f t="shared" si="2"/>
        <v>36</v>
      </c>
      <c r="BA20" s="25">
        <f t="shared" si="3"/>
        <v>37</v>
      </c>
      <c r="BB20">
        <f t="shared" si="4"/>
        <v>1</v>
      </c>
      <c r="BC20" s="23">
        <f t="shared" si="5"/>
        <v>1</v>
      </c>
    </row>
    <row r="21" spans="1:55" x14ac:dyDescent="0.2">
      <c r="A21" s="46" t="s">
        <v>56</v>
      </c>
      <c r="B21" s="35" t="s">
        <v>103</v>
      </c>
      <c r="C21" s="36" t="s">
        <v>104</v>
      </c>
      <c r="D21" s="69" t="str">
        <f t="shared" si="0"/>
        <v>Baylor</v>
      </c>
      <c r="E21" s="133">
        <v>2</v>
      </c>
      <c r="F21" s="123">
        <v>2</v>
      </c>
      <c r="G21" s="123">
        <v>1</v>
      </c>
      <c r="H21" s="123">
        <v>1</v>
      </c>
      <c r="I21" s="123">
        <v>1</v>
      </c>
      <c r="J21" s="123">
        <v>1</v>
      </c>
      <c r="K21" s="123">
        <v>2</v>
      </c>
      <c r="L21" s="123">
        <v>1</v>
      </c>
      <c r="M21" s="123">
        <v>1</v>
      </c>
      <c r="N21" s="123">
        <v>2</v>
      </c>
      <c r="O21" s="123">
        <v>1</v>
      </c>
      <c r="P21" s="123">
        <v>1</v>
      </c>
      <c r="Q21" s="123">
        <v>2</v>
      </c>
      <c r="R21" s="123">
        <v>1</v>
      </c>
      <c r="S21" s="123">
        <v>2</v>
      </c>
      <c r="T21" s="123">
        <v>1</v>
      </c>
      <c r="U21" s="123">
        <v>1</v>
      </c>
      <c r="V21" s="123">
        <v>1</v>
      </c>
      <c r="W21" s="123">
        <v>1</v>
      </c>
      <c r="X21" s="123">
        <v>2</v>
      </c>
      <c r="Y21" s="123">
        <v>1</v>
      </c>
      <c r="Z21" s="123">
        <v>1</v>
      </c>
      <c r="AA21" s="123">
        <v>1</v>
      </c>
      <c r="AB21" s="123">
        <v>1</v>
      </c>
      <c r="AC21" s="123">
        <v>1</v>
      </c>
      <c r="AD21" s="123">
        <v>2</v>
      </c>
      <c r="AE21" s="123">
        <v>1</v>
      </c>
      <c r="AF21" s="123">
        <v>1</v>
      </c>
      <c r="AG21" s="123">
        <v>1</v>
      </c>
      <c r="AH21" s="123">
        <v>1</v>
      </c>
      <c r="AI21" s="123">
        <v>2</v>
      </c>
      <c r="AJ21" s="123">
        <v>1</v>
      </c>
      <c r="AK21" s="123">
        <v>1</v>
      </c>
      <c r="AL21" s="123">
        <v>1</v>
      </c>
      <c r="AM21" s="123">
        <v>2</v>
      </c>
      <c r="AN21" s="123">
        <v>1</v>
      </c>
      <c r="AO21" s="123">
        <v>1</v>
      </c>
      <c r="AP21" s="123">
        <v>2</v>
      </c>
      <c r="AQ21" s="70"/>
      <c r="AR21" s="70"/>
      <c r="AS21" s="70"/>
      <c r="AT21" s="70"/>
      <c r="AU21" s="70"/>
      <c r="AV21" s="70"/>
      <c r="AW21" s="70"/>
      <c r="AX21" s="70"/>
      <c r="AY21" s="24">
        <f t="shared" si="1"/>
        <v>27</v>
      </c>
      <c r="AZ21" s="22">
        <f t="shared" si="2"/>
        <v>10</v>
      </c>
      <c r="BA21" s="25">
        <f t="shared" si="3"/>
        <v>37</v>
      </c>
      <c r="BB21">
        <f t="shared" si="4"/>
        <v>0</v>
      </c>
      <c r="BC21" s="23">
        <f t="shared" si="5"/>
        <v>0</v>
      </c>
    </row>
    <row r="22" spans="1:55" x14ac:dyDescent="0.2">
      <c r="A22" s="46" t="s">
        <v>45</v>
      </c>
      <c r="B22" s="35" t="s">
        <v>105</v>
      </c>
      <c r="C22" s="36" t="s">
        <v>106</v>
      </c>
      <c r="D22" s="69" t="str">
        <f t="shared" si="0"/>
        <v>Northwestern</v>
      </c>
      <c r="E22" s="133">
        <v>2</v>
      </c>
      <c r="F22" s="123">
        <v>1</v>
      </c>
      <c r="G22" s="123">
        <v>1</v>
      </c>
      <c r="H22" s="123">
        <v>1</v>
      </c>
      <c r="I22" s="123">
        <v>1</v>
      </c>
      <c r="J22" s="123">
        <v>1</v>
      </c>
      <c r="K22" s="123">
        <v>1</v>
      </c>
      <c r="L22" s="123">
        <v>1</v>
      </c>
      <c r="M22" s="123">
        <v>1</v>
      </c>
      <c r="N22" s="123">
        <v>1</v>
      </c>
      <c r="O22" s="123">
        <v>1</v>
      </c>
      <c r="P22" s="123">
        <v>1</v>
      </c>
      <c r="Q22" s="123">
        <v>1</v>
      </c>
      <c r="R22" s="123">
        <v>1</v>
      </c>
      <c r="S22" s="123">
        <v>1</v>
      </c>
      <c r="T22" s="123">
        <v>1</v>
      </c>
      <c r="U22" s="123">
        <v>1</v>
      </c>
      <c r="V22" s="123">
        <v>1</v>
      </c>
      <c r="W22" s="123">
        <v>1</v>
      </c>
      <c r="X22" s="123">
        <v>1</v>
      </c>
      <c r="Y22" s="123">
        <v>1</v>
      </c>
      <c r="Z22" s="123">
        <v>1</v>
      </c>
      <c r="AA22" s="123">
        <v>1</v>
      </c>
      <c r="AB22" s="123">
        <v>1</v>
      </c>
      <c r="AC22" s="123">
        <v>1</v>
      </c>
      <c r="AD22" s="123">
        <v>1</v>
      </c>
      <c r="AE22" s="123">
        <v>1</v>
      </c>
      <c r="AF22" s="123">
        <v>1</v>
      </c>
      <c r="AG22" s="123">
        <v>1</v>
      </c>
      <c r="AH22" s="123">
        <v>1</v>
      </c>
      <c r="AI22" s="123">
        <v>2</v>
      </c>
      <c r="AJ22" s="123">
        <v>1</v>
      </c>
      <c r="AK22" s="123">
        <v>2</v>
      </c>
      <c r="AL22" s="123">
        <v>1</v>
      </c>
      <c r="AM22" s="123">
        <v>1</v>
      </c>
      <c r="AN22" s="123">
        <v>1</v>
      </c>
      <c r="AO22" s="123">
        <v>1</v>
      </c>
      <c r="AP22" s="123">
        <v>2</v>
      </c>
      <c r="AQ22" s="70"/>
      <c r="AR22" s="70"/>
      <c r="AS22" s="70"/>
      <c r="AT22" s="70"/>
      <c r="AU22" s="70"/>
      <c r="AV22" s="70"/>
      <c r="AW22" s="70"/>
      <c r="AX22" s="70"/>
      <c r="AY22" s="24">
        <f t="shared" si="1"/>
        <v>34</v>
      </c>
      <c r="AZ22" s="22">
        <f t="shared" si="2"/>
        <v>3</v>
      </c>
      <c r="BA22" s="25">
        <f t="shared" si="3"/>
        <v>37</v>
      </c>
      <c r="BB22">
        <f t="shared" si="4"/>
        <v>1</v>
      </c>
      <c r="BC22" s="23">
        <f t="shared" si="5"/>
        <v>2</v>
      </c>
    </row>
    <row r="23" spans="1:55" x14ac:dyDescent="0.2">
      <c r="A23" s="46" t="s">
        <v>48</v>
      </c>
      <c r="B23" s="35" t="s">
        <v>107</v>
      </c>
      <c r="C23" s="36" t="s">
        <v>15</v>
      </c>
      <c r="D23" s="69" t="str">
        <f t="shared" si="0"/>
        <v>Miami</v>
      </c>
      <c r="E23" s="133">
        <v>2</v>
      </c>
      <c r="F23" s="123">
        <v>1</v>
      </c>
      <c r="G23" s="123">
        <v>1</v>
      </c>
      <c r="H23" s="123">
        <v>1</v>
      </c>
      <c r="I23" s="123">
        <v>1</v>
      </c>
      <c r="J23" s="123">
        <v>1</v>
      </c>
      <c r="K23" s="123">
        <v>1</v>
      </c>
      <c r="L23" s="123">
        <v>1</v>
      </c>
      <c r="M23" s="123">
        <v>1</v>
      </c>
      <c r="N23" s="123">
        <v>1</v>
      </c>
      <c r="O23" s="123">
        <v>2</v>
      </c>
      <c r="P23" s="123">
        <v>2</v>
      </c>
      <c r="Q23" s="123">
        <v>2</v>
      </c>
      <c r="R23" s="123">
        <v>2</v>
      </c>
      <c r="S23" s="123">
        <v>1</v>
      </c>
      <c r="T23" s="123">
        <v>1</v>
      </c>
      <c r="U23" s="123">
        <v>2</v>
      </c>
      <c r="V23" s="123">
        <v>1</v>
      </c>
      <c r="W23" s="123">
        <v>2</v>
      </c>
      <c r="X23" s="123">
        <v>1</v>
      </c>
      <c r="Y23" s="123">
        <v>1</v>
      </c>
      <c r="Z23" s="123">
        <v>1</v>
      </c>
      <c r="AA23" s="123">
        <v>2</v>
      </c>
      <c r="AB23" s="123">
        <v>1</v>
      </c>
      <c r="AC23" s="123">
        <v>1</v>
      </c>
      <c r="AD23" s="123">
        <v>1</v>
      </c>
      <c r="AE23" s="123">
        <v>1</v>
      </c>
      <c r="AF23" s="123">
        <v>1</v>
      </c>
      <c r="AG23" s="123">
        <v>1</v>
      </c>
      <c r="AH23" s="123">
        <v>1</v>
      </c>
      <c r="AI23" s="123">
        <v>1</v>
      </c>
      <c r="AJ23" s="123">
        <v>1</v>
      </c>
      <c r="AK23" s="123">
        <v>2</v>
      </c>
      <c r="AL23" s="123">
        <v>1</v>
      </c>
      <c r="AM23" s="123">
        <v>2</v>
      </c>
      <c r="AN23" s="123">
        <v>2</v>
      </c>
      <c r="AO23" s="123">
        <v>2</v>
      </c>
      <c r="AP23" s="123">
        <v>2</v>
      </c>
      <c r="AQ23" s="70"/>
      <c r="AR23" s="70"/>
      <c r="AS23" s="70"/>
      <c r="AT23" s="70"/>
      <c r="AU23" s="70"/>
      <c r="AV23" s="70"/>
      <c r="AW23" s="70"/>
      <c r="AX23" s="70"/>
      <c r="AY23" s="24">
        <f t="shared" si="1"/>
        <v>25</v>
      </c>
      <c r="AZ23" s="22">
        <f t="shared" si="2"/>
        <v>12</v>
      </c>
      <c r="BA23" s="25">
        <f t="shared" si="3"/>
        <v>37</v>
      </c>
      <c r="BB23">
        <f t="shared" si="4"/>
        <v>0</v>
      </c>
      <c r="BC23" s="23">
        <f t="shared" si="5"/>
        <v>0</v>
      </c>
    </row>
    <row r="24" spans="1:55" x14ac:dyDescent="0.2">
      <c r="A24" s="46" t="s">
        <v>60</v>
      </c>
      <c r="B24" s="35" t="s">
        <v>108</v>
      </c>
      <c r="C24" s="36" t="s">
        <v>109</v>
      </c>
      <c r="D24" s="69" t="str">
        <f t="shared" si="0"/>
        <v>Utah</v>
      </c>
      <c r="E24" s="133">
        <v>2</v>
      </c>
      <c r="F24" s="123">
        <v>1</v>
      </c>
      <c r="G24" s="123">
        <v>2</v>
      </c>
      <c r="H24" s="123">
        <v>2</v>
      </c>
      <c r="I24" s="123">
        <v>1</v>
      </c>
      <c r="J24" s="123">
        <v>2</v>
      </c>
      <c r="K24" s="123">
        <v>1</v>
      </c>
      <c r="L24" s="123">
        <v>2</v>
      </c>
      <c r="M24" s="123">
        <v>2</v>
      </c>
      <c r="N24" s="123">
        <v>2</v>
      </c>
      <c r="O24" s="123">
        <v>2</v>
      </c>
      <c r="P24" s="123">
        <v>2</v>
      </c>
      <c r="Q24" s="123">
        <v>2</v>
      </c>
      <c r="R24" s="123">
        <v>1</v>
      </c>
      <c r="S24" s="123">
        <v>2</v>
      </c>
      <c r="T24" s="123">
        <v>2</v>
      </c>
      <c r="U24" s="123">
        <v>2</v>
      </c>
      <c r="V24" s="123">
        <v>2</v>
      </c>
      <c r="W24" s="123">
        <v>2</v>
      </c>
      <c r="X24" s="123">
        <v>2</v>
      </c>
      <c r="Y24" s="123">
        <v>2</v>
      </c>
      <c r="Z24" s="123">
        <v>2</v>
      </c>
      <c r="AA24" s="123">
        <v>2</v>
      </c>
      <c r="AB24" s="123">
        <v>2</v>
      </c>
      <c r="AC24" s="123">
        <v>2</v>
      </c>
      <c r="AD24" s="123">
        <v>2</v>
      </c>
      <c r="AE24" s="123">
        <v>2</v>
      </c>
      <c r="AF24" s="123">
        <v>2</v>
      </c>
      <c r="AG24" s="123">
        <v>2</v>
      </c>
      <c r="AH24" s="123">
        <v>2</v>
      </c>
      <c r="AI24" s="123">
        <v>2</v>
      </c>
      <c r="AJ24" s="123">
        <v>2</v>
      </c>
      <c r="AK24" s="123">
        <v>1</v>
      </c>
      <c r="AL24" s="123">
        <v>2</v>
      </c>
      <c r="AM24" s="123">
        <v>1</v>
      </c>
      <c r="AN24" s="123">
        <v>2</v>
      </c>
      <c r="AO24" s="123">
        <v>2</v>
      </c>
      <c r="AP24" s="123">
        <v>2</v>
      </c>
      <c r="AQ24" s="70"/>
      <c r="AR24" s="70"/>
      <c r="AS24" s="70"/>
      <c r="AT24" s="70"/>
      <c r="AU24" s="70"/>
      <c r="AV24" s="70"/>
      <c r="AW24" s="70"/>
      <c r="AX24" s="70"/>
      <c r="AY24" s="24">
        <f t="shared" si="1"/>
        <v>6</v>
      </c>
      <c r="AZ24" s="22">
        <f t="shared" si="2"/>
        <v>31</v>
      </c>
      <c r="BA24" s="25">
        <f t="shared" si="3"/>
        <v>37</v>
      </c>
      <c r="BB24">
        <f t="shared" si="4"/>
        <v>1</v>
      </c>
      <c r="BC24" s="23">
        <f t="shared" si="5"/>
        <v>1</v>
      </c>
    </row>
    <row r="25" spans="1:55" x14ac:dyDescent="0.2">
      <c r="A25" s="37" t="s">
        <v>49</v>
      </c>
      <c r="B25" s="56" t="s">
        <v>110</v>
      </c>
      <c r="C25" s="57" t="s">
        <v>111</v>
      </c>
      <c r="D25" s="69" t="str">
        <f t="shared" si="0"/>
        <v>Kansas State</v>
      </c>
      <c r="E25" s="133">
        <v>2</v>
      </c>
      <c r="F25" s="123">
        <v>1</v>
      </c>
      <c r="G25" s="123">
        <v>1</v>
      </c>
      <c r="H25" s="123">
        <v>1</v>
      </c>
      <c r="I25" s="123">
        <v>1</v>
      </c>
      <c r="J25" s="123">
        <v>1</v>
      </c>
      <c r="K25" s="123">
        <v>1</v>
      </c>
      <c r="L25" s="123">
        <v>1</v>
      </c>
      <c r="M25" s="123">
        <v>2</v>
      </c>
      <c r="N25" s="123">
        <v>1</v>
      </c>
      <c r="O25" s="123">
        <v>1</v>
      </c>
      <c r="P25" s="123">
        <v>1</v>
      </c>
      <c r="Q25" s="123">
        <v>1</v>
      </c>
      <c r="R25" s="123">
        <v>1</v>
      </c>
      <c r="S25" s="123">
        <v>1</v>
      </c>
      <c r="T25" s="123">
        <v>1</v>
      </c>
      <c r="U25" s="123">
        <v>1</v>
      </c>
      <c r="V25" s="123">
        <v>1</v>
      </c>
      <c r="W25" s="123">
        <v>1</v>
      </c>
      <c r="X25" s="123">
        <v>1</v>
      </c>
      <c r="Y25" s="123">
        <v>2</v>
      </c>
      <c r="Z25" s="123">
        <v>1</v>
      </c>
      <c r="AA25" s="123">
        <v>1</v>
      </c>
      <c r="AB25" s="123">
        <v>1</v>
      </c>
      <c r="AC25" s="123">
        <v>1</v>
      </c>
      <c r="AD25" s="123">
        <v>1</v>
      </c>
      <c r="AE25" s="123">
        <v>1</v>
      </c>
      <c r="AF25" s="123">
        <v>2</v>
      </c>
      <c r="AG25" s="123">
        <v>1</v>
      </c>
      <c r="AH25" s="123">
        <v>1</v>
      </c>
      <c r="AI25" s="123">
        <v>1</v>
      </c>
      <c r="AJ25" s="123">
        <v>1</v>
      </c>
      <c r="AK25" s="123">
        <v>1</v>
      </c>
      <c r="AL25" s="123">
        <v>2</v>
      </c>
      <c r="AM25" s="123">
        <v>1</v>
      </c>
      <c r="AN25" s="123">
        <v>2</v>
      </c>
      <c r="AO25" s="123">
        <v>1</v>
      </c>
      <c r="AP25" s="123">
        <v>1</v>
      </c>
      <c r="AQ25" s="70"/>
      <c r="AR25" s="70"/>
      <c r="AS25" s="70"/>
      <c r="AT25" s="70"/>
      <c r="AU25" s="70"/>
      <c r="AV25" s="70"/>
      <c r="AW25" s="70"/>
      <c r="AX25" s="70"/>
      <c r="AY25" s="24">
        <f t="shared" si="1"/>
        <v>32</v>
      </c>
      <c r="AZ25" s="22">
        <f t="shared" si="2"/>
        <v>5</v>
      </c>
      <c r="BA25" s="25">
        <f t="shared" si="3"/>
        <v>37</v>
      </c>
      <c r="BB25">
        <f t="shared" si="4"/>
        <v>1</v>
      </c>
      <c r="BC25" s="23">
        <f t="shared" si="5"/>
        <v>2</v>
      </c>
    </row>
    <row r="26" spans="1:55" x14ac:dyDescent="0.2">
      <c r="A26" s="37" t="s">
        <v>57</v>
      </c>
      <c r="B26" s="56" t="s">
        <v>112</v>
      </c>
      <c r="C26" s="57" t="s">
        <v>113</v>
      </c>
      <c r="D26" s="69" t="str">
        <f t="shared" si="0"/>
        <v>South Florida</v>
      </c>
      <c r="E26" s="130">
        <v>1</v>
      </c>
      <c r="F26" s="123">
        <v>1</v>
      </c>
      <c r="G26" s="123">
        <v>1</v>
      </c>
      <c r="H26" s="123">
        <v>1</v>
      </c>
      <c r="I26" s="123">
        <v>1</v>
      </c>
      <c r="J26" s="123">
        <v>1</v>
      </c>
      <c r="K26" s="123">
        <v>1</v>
      </c>
      <c r="L26" s="123">
        <v>1</v>
      </c>
      <c r="M26" s="123">
        <v>1</v>
      </c>
      <c r="N26" s="123">
        <v>2</v>
      </c>
      <c r="O26" s="123">
        <v>2</v>
      </c>
      <c r="P26" s="123">
        <v>1</v>
      </c>
      <c r="Q26" s="123">
        <v>1</v>
      </c>
      <c r="R26" s="123">
        <v>2</v>
      </c>
      <c r="S26" s="123">
        <v>2</v>
      </c>
      <c r="T26" s="123">
        <v>1</v>
      </c>
      <c r="U26" s="123">
        <v>1</v>
      </c>
      <c r="V26" s="123">
        <v>2</v>
      </c>
      <c r="W26" s="123">
        <v>1</v>
      </c>
      <c r="X26" s="123">
        <v>2</v>
      </c>
      <c r="Y26" s="123">
        <v>2</v>
      </c>
      <c r="Z26" s="123">
        <v>1</v>
      </c>
      <c r="AA26" s="123">
        <v>1</v>
      </c>
      <c r="AB26" s="123">
        <v>2</v>
      </c>
      <c r="AC26" s="123">
        <v>1</v>
      </c>
      <c r="AD26" s="123">
        <v>1</v>
      </c>
      <c r="AE26" s="123">
        <v>1</v>
      </c>
      <c r="AF26" s="123">
        <v>1</v>
      </c>
      <c r="AG26" s="123">
        <v>1</v>
      </c>
      <c r="AH26" s="123">
        <v>1</v>
      </c>
      <c r="AI26" s="123">
        <v>2</v>
      </c>
      <c r="AJ26" s="123">
        <v>1</v>
      </c>
      <c r="AK26" s="123">
        <v>1</v>
      </c>
      <c r="AL26" s="123">
        <v>2</v>
      </c>
      <c r="AM26" s="123">
        <v>2</v>
      </c>
      <c r="AN26" s="123">
        <v>1</v>
      </c>
      <c r="AO26" s="123">
        <v>2</v>
      </c>
      <c r="AP26" s="123">
        <v>1</v>
      </c>
      <c r="AQ26" s="70"/>
      <c r="AR26" s="70"/>
      <c r="AS26" s="70"/>
      <c r="AT26" s="70"/>
      <c r="AU26" s="70"/>
      <c r="AV26" s="70"/>
      <c r="AW26" s="70"/>
      <c r="AX26" s="70"/>
      <c r="AY26" s="24">
        <f t="shared" si="1"/>
        <v>25</v>
      </c>
      <c r="AZ26" s="22">
        <f t="shared" si="2"/>
        <v>12</v>
      </c>
      <c r="BA26" s="25">
        <f t="shared" si="3"/>
        <v>37</v>
      </c>
      <c r="BB26">
        <f t="shared" si="4"/>
        <v>0</v>
      </c>
      <c r="BC26" s="23">
        <f t="shared" si="5"/>
        <v>0</v>
      </c>
    </row>
    <row r="27" spans="1:55" s="39" customFormat="1" x14ac:dyDescent="0.2">
      <c r="A27" s="45" t="s">
        <v>51</v>
      </c>
      <c r="B27" s="53" t="s">
        <v>114</v>
      </c>
      <c r="C27" s="54" t="s">
        <v>115</v>
      </c>
      <c r="D27" s="69" t="str">
        <f t="shared" si="0"/>
        <v>Virginia Tech</v>
      </c>
      <c r="E27" s="131">
        <v>2</v>
      </c>
      <c r="F27" s="124">
        <v>1</v>
      </c>
      <c r="G27" s="124">
        <v>2</v>
      </c>
      <c r="H27" s="124">
        <v>2</v>
      </c>
      <c r="I27" s="124">
        <v>2</v>
      </c>
      <c r="J27" s="124">
        <v>2</v>
      </c>
      <c r="K27" s="124">
        <v>2</v>
      </c>
      <c r="L27" s="124">
        <v>2</v>
      </c>
      <c r="M27" s="124">
        <v>2</v>
      </c>
      <c r="N27" s="124">
        <v>1</v>
      </c>
      <c r="O27" s="124">
        <v>2</v>
      </c>
      <c r="P27" s="124">
        <v>2</v>
      </c>
      <c r="Q27" s="124">
        <v>2</v>
      </c>
      <c r="R27" s="124">
        <v>2</v>
      </c>
      <c r="S27" s="124">
        <v>2</v>
      </c>
      <c r="T27" s="124">
        <v>2</v>
      </c>
      <c r="U27" s="124">
        <v>2</v>
      </c>
      <c r="V27" s="124">
        <v>2</v>
      </c>
      <c r="W27" s="124">
        <v>2</v>
      </c>
      <c r="X27" s="124">
        <v>2</v>
      </c>
      <c r="Y27" s="124">
        <v>2</v>
      </c>
      <c r="Z27" s="124">
        <v>2</v>
      </c>
      <c r="AA27" s="124">
        <v>2</v>
      </c>
      <c r="AB27" s="124">
        <v>2</v>
      </c>
      <c r="AC27" s="124">
        <v>2</v>
      </c>
      <c r="AD27" s="124">
        <v>2</v>
      </c>
      <c r="AE27" s="124">
        <v>2</v>
      </c>
      <c r="AF27" s="124">
        <v>2</v>
      </c>
      <c r="AG27" s="124">
        <v>2</v>
      </c>
      <c r="AH27" s="124">
        <v>2</v>
      </c>
      <c r="AI27" s="124">
        <v>2</v>
      </c>
      <c r="AJ27" s="124">
        <v>2</v>
      </c>
      <c r="AK27" s="124">
        <v>2</v>
      </c>
      <c r="AL27" s="124">
        <v>2</v>
      </c>
      <c r="AM27" s="124">
        <v>2</v>
      </c>
      <c r="AN27" s="124">
        <v>2</v>
      </c>
      <c r="AO27" s="124">
        <v>1</v>
      </c>
      <c r="AP27" s="124">
        <v>1</v>
      </c>
      <c r="AQ27" s="71"/>
      <c r="AR27" s="71"/>
      <c r="AS27" s="71"/>
      <c r="AT27" s="71"/>
      <c r="AU27" s="71"/>
      <c r="AV27" s="71"/>
      <c r="AW27" s="71"/>
      <c r="AX27" s="71"/>
      <c r="AY27" s="38">
        <f t="shared" si="1"/>
        <v>4</v>
      </c>
      <c r="AZ27" s="39">
        <f t="shared" si="2"/>
        <v>33</v>
      </c>
      <c r="BA27" s="40">
        <f t="shared" si="3"/>
        <v>37</v>
      </c>
      <c r="BB27" s="39">
        <f t="shared" si="4"/>
        <v>1</v>
      </c>
      <c r="BC27" s="40">
        <f t="shared" si="5"/>
        <v>1</v>
      </c>
    </row>
    <row r="28" spans="1:55" s="39" customFormat="1" x14ac:dyDescent="0.2">
      <c r="A28" s="102" t="s">
        <v>55</v>
      </c>
      <c r="B28" s="103" t="s">
        <v>116</v>
      </c>
      <c r="C28" s="104" t="s">
        <v>117</v>
      </c>
      <c r="D28" s="69" t="str">
        <f t="shared" si="0"/>
        <v>Oklahoma State</v>
      </c>
      <c r="E28" s="131">
        <v>1</v>
      </c>
      <c r="F28" s="124">
        <v>2</v>
      </c>
      <c r="G28" s="124">
        <v>1</v>
      </c>
      <c r="H28" s="124">
        <v>1</v>
      </c>
      <c r="I28" s="124">
        <v>1</v>
      </c>
      <c r="J28" s="124">
        <v>2</v>
      </c>
      <c r="K28" s="124">
        <v>1</v>
      </c>
      <c r="L28" s="124">
        <v>2</v>
      </c>
      <c r="M28" s="124">
        <v>2</v>
      </c>
      <c r="N28" s="124">
        <v>1</v>
      </c>
      <c r="O28" s="124">
        <v>1</v>
      </c>
      <c r="P28" s="124">
        <v>2</v>
      </c>
      <c r="Q28" s="124">
        <v>1</v>
      </c>
      <c r="R28" s="124">
        <v>1</v>
      </c>
      <c r="S28" s="124">
        <v>1</v>
      </c>
      <c r="T28" s="124">
        <v>2</v>
      </c>
      <c r="U28" s="124">
        <v>2</v>
      </c>
      <c r="V28" s="124">
        <v>1</v>
      </c>
      <c r="W28" s="124">
        <v>2</v>
      </c>
      <c r="X28" s="124">
        <v>1</v>
      </c>
      <c r="Y28" s="124">
        <v>1</v>
      </c>
      <c r="Z28" s="124">
        <v>2</v>
      </c>
      <c r="AA28" s="124">
        <v>2</v>
      </c>
      <c r="AB28" s="124">
        <v>2</v>
      </c>
      <c r="AC28" s="124">
        <v>1</v>
      </c>
      <c r="AD28" s="124">
        <v>2</v>
      </c>
      <c r="AE28" s="124">
        <v>1</v>
      </c>
      <c r="AF28" s="124">
        <v>1</v>
      </c>
      <c r="AG28" s="124">
        <v>2</v>
      </c>
      <c r="AH28" s="124">
        <v>2</v>
      </c>
      <c r="AI28" s="124">
        <v>2</v>
      </c>
      <c r="AJ28" s="124">
        <v>1</v>
      </c>
      <c r="AK28" s="124">
        <v>2</v>
      </c>
      <c r="AL28" s="124">
        <v>2</v>
      </c>
      <c r="AM28" s="124">
        <v>2</v>
      </c>
      <c r="AN28" s="124">
        <v>2</v>
      </c>
      <c r="AO28" s="124">
        <v>1</v>
      </c>
      <c r="AP28" s="124">
        <v>1</v>
      </c>
      <c r="AQ28" s="71"/>
      <c r="AR28" s="71"/>
      <c r="AS28" s="71"/>
      <c r="AT28" s="71"/>
      <c r="AU28" s="71"/>
      <c r="AV28" s="71"/>
      <c r="AW28" s="71"/>
      <c r="AX28" s="71"/>
      <c r="AY28" s="38">
        <f t="shared" si="1"/>
        <v>18</v>
      </c>
      <c r="AZ28" s="39">
        <f t="shared" si="2"/>
        <v>19</v>
      </c>
      <c r="BA28" s="40">
        <f t="shared" si="3"/>
        <v>37</v>
      </c>
      <c r="BB28" s="39">
        <f t="shared" si="4"/>
        <v>0</v>
      </c>
      <c r="BC28" s="40">
        <f t="shared" si="5"/>
        <v>0</v>
      </c>
    </row>
    <row r="29" spans="1:55" s="39" customFormat="1" x14ac:dyDescent="0.2">
      <c r="A29" s="45" t="s">
        <v>47</v>
      </c>
      <c r="B29" s="53" t="s">
        <v>118</v>
      </c>
      <c r="C29" s="54" t="s">
        <v>119</v>
      </c>
      <c r="D29" s="69" t="str">
        <f t="shared" ref="D29:D30" si="6">IF(E29="x","",IF(E29=1,B29,C29))</f>
        <v>Georgia</v>
      </c>
      <c r="E29" s="131">
        <v>1</v>
      </c>
      <c r="F29" s="124">
        <v>2</v>
      </c>
      <c r="G29" s="124">
        <v>1</v>
      </c>
      <c r="H29" s="124">
        <v>2</v>
      </c>
      <c r="I29" s="124">
        <v>2</v>
      </c>
      <c r="J29" s="124">
        <v>1</v>
      </c>
      <c r="K29" s="124">
        <v>2</v>
      </c>
      <c r="L29" s="124">
        <v>1</v>
      </c>
      <c r="M29" s="124">
        <v>1</v>
      </c>
      <c r="N29" s="124">
        <v>2</v>
      </c>
      <c r="O29" s="124">
        <v>2</v>
      </c>
      <c r="P29" s="124">
        <v>2</v>
      </c>
      <c r="Q29" s="124">
        <v>1</v>
      </c>
      <c r="R29" s="124">
        <v>1</v>
      </c>
      <c r="S29" s="124">
        <v>1</v>
      </c>
      <c r="T29" s="124">
        <v>1</v>
      </c>
      <c r="U29" s="124">
        <v>2</v>
      </c>
      <c r="V29" s="124">
        <v>1</v>
      </c>
      <c r="W29" s="124">
        <v>1</v>
      </c>
      <c r="X29" s="124">
        <v>2</v>
      </c>
      <c r="Y29" s="124">
        <v>2</v>
      </c>
      <c r="Z29" s="124">
        <v>1</v>
      </c>
      <c r="AA29" s="124">
        <v>1</v>
      </c>
      <c r="AB29" s="124">
        <v>1</v>
      </c>
      <c r="AC29" s="124">
        <v>1</v>
      </c>
      <c r="AD29" s="124">
        <v>2</v>
      </c>
      <c r="AE29" s="124">
        <v>1</v>
      </c>
      <c r="AF29" s="124">
        <v>1</v>
      </c>
      <c r="AG29" s="124">
        <v>1</v>
      </c>
      <c r="AH29" s="124">
        <v>1</v>
      </c>
      <c r="AI29" s="124">
        <v>2</v>
      </c>
      <c r="AJ29" s="124">
        <v>1</v>
      </c>
      <c r="AK29" s="124">
        <v>2</v>
      </c>
      <c r="AL29" s="124">
        <v>1</v>
      </c>
      <c r="AM29" s="124">
        <v>2</v>
      </c>
      <c r="AN29" s="124">
        <v>1</v>
      </c>
      <c r="AO29" s="124">
        <v>2</v>
      </c>
      <c r="AP29" s="124">
        <v>1</v>
      </c>
      <c r="AQ29" s="71"/>
      <c r="AR29" s="71"/>
      <c r="AS29" s="71"/>
      <c r="AT29" s="71"/>
      <c r="AU29" s="71"/>
      <c r="AV29" s="71"/>
      <c r="AW29" s="71"/>
      <c r="AX29" s="71"/>
      <c r="AY29" s="38">
        <f t="shared" si="1"/>
        <v>22</v>
      </c>
      <c r="AZ29" s="39">
        <f t="shared" si="2"/>
        <v>15</v>
      </c>
      <c r="BA29" s="40">
        <f t="shared" si="3"/>
        <v>37</v>
      </c>
      <c r="BB29" s="39">
        <f t="shared" si="4"/>
        <v>0</v>
      </c>
      <c r="BC29" s="40">
        <f t="shared" si="5"/>
        <v>0</v>
      </c>
    </row>
    <row r="30" spans="1:55" s="39" customFormat="1" x14ac:dyDescent="0.2">
      <c r="A30" s="45" t="s">
        <v>43</v>
      </c>
      <c r="B30" s="53" t="s">
        <v>120</v>
      </c>
      <c r="C30" s="54" t="s">
        <v>121</v>
      </c>
      <c r="D30" s="97" t="str">
        <f t="shared" si="6"/>
        <v>Stanford</v>
      </c>
      <c r="E30" s="131">
        <v>1</v>
      </c>
      <c r="F30" s="124">
        <v>1</v>
      </c>
      <c r="G30" s="124">
        <v>2</v>
      </c>
      <c r="H30" s="124">
        <v>1</v>
      </c>
      <c r="I30" s="124">
        <v>1</v>
      </c>
      <c r="J30" s="124">
        <v>1</v>
      </c>
      <c r="K30" s="124">
        <v>1</v>
      </c>
      <c r="L30" s="124">
        <v>1</v>
      </c>
      <c r="M30" s="124">
        <v>1</v>
      </c>
      <c r="N30" s="124">
        <v>1</v>
      </c>
      <c r="O30" s="124">
        <v>1</v>
      </c>
      <c r="P30" s="124">
        <v>1</v>
      </c>
      <c r="Q30" s="124">
        <v>1</v>
      </c>
      <c r="R30" s="124">
        <v>2</v>
      </c>
      <c r="S30" s="124">
        <v>2</v>
      </c>
      <c r="T30" s="124">
        <v>1</v>
      </c>
      <c r="U30" s="124">
        <v>2</v>
      </c>
      <c r="V30" s="124">
        <v>1</v>
      </c>
      <c r="W30" s="124">
        <v>1</v>
      </c>
      <c r="X30" s="124">
        <v>2</v>
      </c>
      <c r="Y30" s="124">
        <v>1</v>
      </c>
      <c r="Z30" s="124">
        <v>1</v>
      </c>
      <c r="AA30" s="124">
        <v>1</v>
      </c>
      <c r="AB30" s="124">
        <v>1</v>
      </c>
      <c r="AC30" s="124">
        <v>1</v>
      </c>
      <c r="AD30" s="124">
        <v>1</v>
      </c>
      <c r="AE30" s="124">
        <v>1</v>
      </c>
      <c r="AF30" s="124">
        <v>1</v>
      </c>
      <c r="AG30" s="124">
        <v>1</v>
      </c>
      <c r="AH30" s="124">
        <v>1</v>
      </c>
      <c r="AI30" s="124">
        <v>2</v>
      </c>
      <c r="AJ30" s="124">
        <v>1</v>
      </c>
      <c r="AK30" s="124">
        <v>1</v>
      </c>
      <c r="AL30" s="124">
        <v>1</v>
      </c>
      <c r="AM30" s="124">
        <v>2</v>
      </c>
      <c r="AN30" s="124">
        <v>1</v>
      </c>
      <c r="AO30" s="124">
        <v>1</v>
      </c>
      <c r="AP30" s="124">
        <v>2</v>
      </c>
      <c r="AQ30" s="71"/>
      <c r="AR30" s="71"/>
      <c r="AS30" s="71"/>
      <c r="AT30" s="71"/>
      <c r="AU30" s="71"/>
      <c r="AV30" s="71"/>
      <c r="AW30" s="71"/>
      <c r="AX30" s="71"/>
      <c r="AY30" s="38">
        <f t="shared" si="1"/>
        <v>29</v>
      </c>
      <c r="AZ30" s="39">
        <f t="shared" si="2"/>
        <v>8</v>
      </c>
      <c r="BA30" s="40">
        <f t="shared" si="3"/>
        <v>37</v>
      </c>
      <c r="BB30" s="39">
        <f t="shared" si="4"/>
        <v>0</v>
      </c>
      <c r="BC30" s="40">
        <f>IF(BB30=0,0,IF(AND(BB30=1,(AY30/BA30)&lt;=0.2),1,IF(AND(BB30=1,(AZ30/BA30)&lt;=0.2),2)))</f>
        <v>0</v>
      </c>
    </row>
    <row r="31" spans="1:55" x14ac:dyDescent="0.2">
      <c r="A31" s="45" t="s">
        <v>50</v>
      </c>
      <c r="B31" s="56" t="s">
        <v>122</v>
      </c>
      <c r="C31" s="57" t="s">
        <v>123</v>
      </c>
      <c r="D31" s="97" t="str">
        <f>IF(E31="x","",IF(E31=1,B31,C31))</f>
        <v>Tennessee</v>
      </c>
      <c r="E31" s="131">
        <v>2</v>
      </c>
      <c r="F31" s="125">
        <v>2</v>
      </c>
      <c r="G31" s="125">
        <v>2</v>
      </c>
      <c r="H31" s="125">
        <v>2</v>
      </c>
      <c r="I31" s="125">
        <v>1</v>
      </c>
      <c r="J31" s="125">
        <v>1</v>
      </c>
      <c r="K31" s="125">
        <v>2</v>
      </c>
      <c r="L31" s="125">
        <v>1</v>
      </c>
      <c r="M31" s="125">
        <v>2</v>
      </c>
      <c r="N31" s="125">
        <v>2</v>
      </c>
      <c r="O31" s="125">
        <v>1</v>
      </c>
      <c r="P31" s="125">
        <v>1</v>
      </c>
      <c r="Q31" s="125">
        <v>2</v>
      </c>
      <c r="R31" s="125">
        <v>1</v>
      </c>
      <c r="S31" s="125">
        <v>1</v>
      </c>
      <c r="T31" s="125">
        <v>1</v>
      </c>
      <c r="U31" s="125">
        <v>2</v>
      </c>
      <c r="V31" s="125">
        <v>1</v>
      </c>
      <c r="W31" s="125">
        <v>2</v>
      </c>
      <c r="X31" s="125">
        <v>1</v>
      </c>
      <c r="Y31" s="125">
        <v>2</v>
      </c>
      <c r="Z31" s="125">
        <v>2</v>
      </c>
      <c r="AA31" s="125">
        <v>2</v>
      </c>
      <c r="AB31" s="125">
        <v>1</v>
      </c>
      <c r="AC31" s="125">
        <v>2</v>
      </c>
      <c r="AD31" s="125">
        <v>1</v>
      </c>
      <c r="AE31" s="125">
        <v>2</v>
      </c>
      <c r="AF31" s="125">
        <v>1</v>
      </c>
      <c r="AG31" s="125">
        <v>2</v>
      </c>
      <c r="AH31" s="125">
        <v>2</v>
      </c>
      <c r="AI31" s="125">
        <v>1</v>
      </c>
      <c r="AJ31" s="125">
        <v>2</v>
      </c>
      <c r="AK31" s="125">
        <v>2</v>
      </c>
      <c r="AL31" s="125">
        <v>1</v>
      </c>
      <c r="AM31" s="125">
        <v>1</v>
      </c>
      <c r="AN31" s="125">
        <v>2</v>
      </c>
      <c r="AO31" s="125">
        <v>1</v>
      </c>
      <c r="AP31" s="125">
        <v>1</v>
      </c>
      <c r="AQ31" s="78"/>
      <c r="AR31" s="78"/>
      <c r="AS31" s="78"/>
      <c r="AT31" s="78"/>
      <c r="AU31" s="78"/>
      <c r="AV31" s="78"/>
      <c r="AW31" s="78"/>
      <c r="AX31" s="78"/>
      <c r="AY31" s="38">
        <f t="shared" si="1"/>
        <v>18</v>
      </c>
      <c r="AZ31" s="39">
        <f t="shared" si="2"/>
        <v>19</v>
      </c>
      <c r="BA31" s="25">
        <f t="shared" si="3"/>
        <v>37</v>
      </c>
      <c r="BB31">
        <f t="shared" si="4"/>
        <v>0</v>
      </c>
      <c r="BC31" s="23">
        <f>IF(BB31=0,0,IF(AND(BB31=1,(AY31/BA31)&lt;=0.2),1,IF(AND(BB31=1,(AZ31/BA31)&lt;=0.2),2)))</f>
        <v>0</v>
      </c>
    </row>
    <row r="32" spans="1:55" x14ac:dyDescent="0.2">
      <c r="A32" s="45" t="s">
        <v>12</v>
      </c>
      <c r="B32" s="56" t="s">
        <v>124</v>
      </c>
      <c r="C32" s="57" t="s">
        <v>125</v>
      </c>
      <c r="D32" s="69" t="str">
        <f t="shared" si="0"/>
        <v>Air Force</v>
      </c>
      <c r="E32" s="130">
        <v>2</v>
      </c>
      <c r="F32" s="125">
        <v>2</v>
      </c>
      <c r="G32" s="125">
        <v>2</v>
      </c>
      <c r="H32" s="125">
        <v>2</v>
      </c>
      <c r="I32" s="125">
        <v>2</v>
      </c>
      <c r="J32" s="125">
        <v>2</v>
      </c>
      <c r="K32" s="125">
        <v>2</v>
      </c>
      <c r="L32" s="125">
        <v>2</v>
      </c>
      <c r="M32" s="125">
        <v>2</v>
      </c>
      <c r="N32" s="125">
        <v>2</v>
      </c>
      <c r="O32" s="125">
        <v>1</v>
      </c>
      <c r="P32" s="125">
        <v>2</v>
      </c>
      <c r="Q32" s="125">
        <v>2</v>
      </c>
      <c r="R32" s="125">
        <v>2</v>
      </c>
      <c r="S32" s="125">
        <v>2</v>
      </c>
      <c r="T32" s="125">
        <v>2</v>
      </c>
      <c r="U32" s="125">
        <v>2</v>
      </c>
      <c r="V32" s="125">
        <v>2</v>
      </c>
      <c r="W32" s="125">
        <v>2</v>
      </c>
      <c r="X32" s="125">
        <v>2</v>
      </c>
      <c r="Y32" s="125">
        <v>2</v>
      </c>
      <c r="Z32" s="125">
        <v>2</v>
      </c>
      <c r="AA32" s="125">
        <v>2</v>
      </c>
      <c r="AB32" s="125">
        <v>2</v>
      </c>
      <c r="AC32" s="125">
        <v>2</v>
      </c>
      <c r="AD32" s="125">
        <v>2</v>
      </c>
      <c r="AE32" s="125">
        <v>2</v>
      </c>
      <c r="AF32" s="125">
        <v>2</v>
      </c>
      <c r="AG32" s="125">
        <v>2</v>
      </c>
      <c r="AH32" s="125">
        <v>2</v>
      </c>
      <c r="AI32" s="125">
        <v>2</v>
      </c>
      <c r="AJ32" s="125">
        <v>2</v>
      </c>
      <c r="AK32" s="125">
        <v>2</v>
      </c>
      <c r="AL32" s="125">
        <v>2</v>
      </c>
      <c r="AM32" s="125">
        <v>1</v>
      </c>
      <c r="AN32" s="125">
        <v>2</v>
      </c>
      <c r="AO32" s="125">
        <v>2</v>
      </c>
      <c r="AP32" s="125">
        <v>2</v>
      </c>
      <c r="AQ32" s="78"/>
      <c r="AR32" s="78"/>
      <c r="AS32" s="78"/>
      <c r="AT32" s="78"/>
      <c r="AU32" s="78"/>
      <c r="AV32" s="78"/>
      <c r="AW32" s="78"/>
      <c r="AX32" s="78"/>
      <c r="AY32" s="24">
        <f t="shared" ref="AY32:AY42" si="7">COUNTIF(F32:AX32,1)</f>
        <v>2</v>
      </c>
      <c r="AZ32" s="22">
        <f t="shared" ref="AZ32:AZ42" si="8">COUNTIF(F32:AX32,2)</f>
        <v>35</v>
      </c>
      <c r="BA32" s="23">
        <f t="shared" si="3"/>
        <v>37</v>
      </c>
      <c r="BB32">
        <f t="shared" si="4"/>
        <v>1</v>
      </c>
      <c r="BC32" s="23">
        <f>IF(BB32=0,0,IF(AND(BB32=1,(AY32/BA32)&lt;=0.2),1,IF(AND(BB32=1,(AZ32/BA32)&lt;=0.2),2)))</f>
        <v>1</v>
      </c>
    </row>
    <row r="33" spans="1:55" x14ac:dyDescent="0.2">
      <c r="A33" s="92" t="s">
        <v>63</v>
      </c>
      <c r="B33" s="93" t="s">
        <v>126</v>
      </c>
      <c r="C33" s="94" t="s">
        <v>127</v>
      </c>
      <c r="D33" s="69" t="str">
        <f t="shared" si="0"/>
        <v>Florida State</v>
      </c>
      <c r="E33" s="130">
        <v>2</v>
      </c>
      <c r="F33" s="123">
        <v>1</v>
      </c>
      <c r="G33" s="123">
        <v>1</v>
      </c>
      <c r="H33" s="123">
        <v>1</v>
      </c>
      <c r="I33" s="123">
        <v>1</v>
      </c>
      <c r="J33" s="123">
        <v>1</v>
      </c>
      <c r="K33" s="123">
        <v>1</v>
      </c>
      <c r="L33" s="123">
        <v>1</v>
      </c>
      <c r="M33" s="123">
        <v>1</v>
      </c>
      <c r="N33" s="123">
        <v>1</v>
      </c>
      <c r="O33" s="123">
        <v>1</v>
      </c>
      <c r="P33" s="123">
        <v>1</v>
      </c>
      <c r="Q33" s="123">
        <v>1</v>
      </c>
      <c r="R33" s="123">
        <v>1</v>
      </c>
      <c r="S33" s="123">
        <v>1</v>
      </c>
      <c r="T33" s="123">
        <v>1</v>
      </c>
      <c r="U33" s="123">
        <v>1</v>
      </c>
      <c r="V33" s="123">
        <v>2</v>
      </c>
      <c r="W33" s="123">
        <v>1</v>
      </c>
      <c r="X33" s="123">
        <v>1</v>
      </c>
      <c r="Y33" s="123">
        <v>1</v>
      </c>
      <c r="Z33" s="123">
        <v>1</v>
      </c>
      <c r="AA33" s="123">
        <v>1</v>
      </c>
      <c r="AB33" s="123">
        <v>1</v>
      </c>
      <c r="AC33" s="123">
        <v>2</v>
      </c>
      <c r="AD33" s="123">
        <v>1</v>
      </c>
      <c r="AE33" s="123">
        <v>1</v>
      </c>
      <c r="AF33" s="123">
        <v>1</v>
      </c>
      <c r="AG33" s="123">
        <v>2</v>
      </c>
      <c r="AH33" s="123">
        <v>1</v>
      </c>
      <c r="AI33" s="123">
        <v>1</v>
      </c>
      <c r="AJ33" s="123">
        <v>1</v>
      </c>
      <c r="AK33" s="123">
        <v>1</v>
      </c>
      <c r="AL33" s="123">
        <v>1</v>
      </c>
      <c r="AM33" s="123">
        <v>1</v>
      </c>
      <c r="AN33" s="123">
        <v>1</v>
      </c>
      <c r="AO33" s="123">
        <v>1</v>
      </c>
      <c r="AP33" s="123">
        <v>1</v>
      </c>
      <c r="AQ33" s="70"/>
      <c r="AR33" s="70"/>
      <c r="AS33" s="70"/>
      <c r="AT33" s="70"/>
      <c r="AU33" s="70"/>
      <c r="AV33" s="70"/>
      <c r="AW33" s="70"/>
      <c r="AX33" s="70"/>
      <c r="AY33" s="24">
        <f t="shared" si="7"/>
        <v>34</v>
      </c>
      <c r="AZ33" s="22">
        <f t="shared" si="8"/>
        <v>3</v>
      </c>
      <c r="BA33" s="23">
        <f t="shared" si="3"/>
        <v>37</v>
      </c>
      <c r="BB33">
        <f t="shared" si="4"/>
        <v>1</v>
      </c>
      <c r="BC33" s="23">
        <f t="shared" si="5"/>
        <v>2</v>
      </c>
    </row>
    <row r="34" spans="1:55" s="22" customFormat="1" x14ac:dyDescent="0.2">
      <c r="A34" s="55" t="s">
        <v>54</v>
      </c>
      <c r="B34" s="56" t="s">
        <v>130</v>
      </c>
      <c r="C34" s="57" t="s">
        <v>131</v>
      </c>
      <c r="D34" s="97" t="str">
        <f t="shared" si="0"/>
        <v>Georgia Tech</v>
      </c>
      <c r="E34" s="131">
        <v>1</v>
      </c>
      <c r="F34" s="125">
        <v>2</v>
      </c>
      <c r="G34" s="125">
        <v>1</v>
      </c>
      <c r="H34" s="125">
        <v>1</v>
      </c>
      <c r="I34" s="125">
        <v>1</v>
      </c>
      <c r="J34" s="125">
        <v>2</v>
      </c>
      <c r="K34" s="125">
        <v>1</v>
      </c>
      <c r="L34" s="125">
        <v>1</v>
      </c>
      <c r="M34" s="125">
        <v>2</v>
      </c>
      <c r="N34" s="125">
        <v>1</v>
      </c>
      <c r="O34" s="125">
        <v>2</v>
      </c>
      <c r="P34" s="125">
        <v>1</v>
      </c>
      <c r="Q34" s="125">
        <v>1</v>
      </c>
      <c r="R34" s="125">
        <v>2</v>
      </c>
      <c r="S34" s="125">
        <v>2</v>
      </c>
      <c r="T34" s="125">
        <v>2</v>
      </c>
      <c r="U34" s="125">
        <v>1</v>
      </c>
      <c r="V34" s="125">
        <v>2</v>
      </c>
      <c r="W34" s="125">
        <v>1</v>
      </c>
      <c r="X34" s="125">
        <v>1</v>
      </c>
      <c r="Y34" s="125">
        <v>2</v>
      </c>
      <c r="Z34" s="125">
        <v>1</v>
      </c>
      <c r="AA34" s="125">
        <v>1</v>
      </c>
      <c r="AB34" s="125">
        <v>2</v>
      </c>
      <c r="AC34" s="125">
        <v>1</v>
      </c>
      <c r="AD34" s="125">
        <v>2</v>
      </c>
      <c r="AE34" s="125">
        <v>1</v>
      </c>
      <c r="AF34" s="125">
        <v>1</v>
      </c>
      <c r="AG34" s="125">
        <v>2</v>
      </c>
      <c r="AH34" s="125">
        <v>1</v>
      </c>
      <c r="AI34" s="125">
        <v>2</v>
      </c>
      <c r="AJ34" s="125">
        <v>1</v>
      </c>
      <c r="AK34" s="125">
        <v>1</v>
      </c>
      <c r="AL34" s="125">
        <v>1</v>
      </c>
      <c r="AM34" s="125">
        <v>1</v>
      </c>
      <c r="AN34" s="125">
        <v>1</v>
      </c>
      <c r="AO34" s="125">
        <v>1</v>
      </c>
      <c r="AP34" s="125">
        <v>1</v>
      </c>
      <c r="AQ34" s="78"/>
      <c r="AR34" s="78"/>
      <c r="AS34" s="78"/>
      <c r="AT34" s="78"/>
      <c r="AU34" s="78"/>
      <c r="AV34" s="78"/>
      <c r="AW34" s="78"/>
      <c r="AX34" s="78"/>
      <c r="AY34" s="24">
        <f t="shared" si="7"/>
        <v>24</v>
      </c>
      <c r="AZ34" s="22">
        <f t="shared" si="8"/>
        <v>13</v>
      </c>
      <c r="BA34" s="23">
        <f t="shared" si="3"/>
        <v>37</v>
      </c>
      <c r="BB34" s="22">
        <f t="shared" si="4"/>
        <v>0</v>
      </c>
      <c r="BC34" s="23">
        <f t="shared" si="5"/>
        <v>0</v>
      </c>
    </row>
    <row r="35" spans="1:55" s="22" customFormat="1" x14ac:dyDescent="0.2">
      <c r="A35" s="105" t="s">
        <v>1</v>
      </c>
      <c r="B35" s="106" t="s">
        <v>128</v>
      </c>
      <c r="C35" s="107" t="s">
        <v>129</v>
      </c>
      <c r="D35" s="97" t="str">
        <f t="shared" si="0"/>
        <v>LSU</v>
      </c>
      <c r="E35" s="131">
        <v>1</v>
      </c>
      <c r="F35" s="125">
        <v>1</v>
      </c>
      <c r="G35" s="125">
        <v>2</v>
      </c>
      <c r="H35" s="125">
        <v>1</v>
      </c>
      <c r="I35" s="125">
        <v>2</v>
      </c>
      <c r="J35" s="125">
        <v>2</v>
      </c>
      <c r="K35" s="125">
        <v>2</v>
      </c>
      <c r="L35" s="125">
        <v>2</v>
      </c>
      <c r="M35" s="125">
        <v>1</v>
      </c>
      <c r="N35" s="125">
        <v>2</v>
      </c>
      <c r="O35" s="125">
        <v>1</v>
      </c>
      <c r="P35" s="125">
        <v>1</v>
      </c>
      <c r="Q35" s="125">
        <v>2</v>
      </c>
      <c r="R35" s="125">
        <v>1</v>
      </c>
      <c r="S35" s="125">
        <v>2</v>
      </c>
      <c r="T35" s="125">
        <v>2</v>
      </c>
      <c r="U35" s="125">
        <v>1</v>
      </c>
      <c r="V35" s="125">
        <v>2</v>
      </c>
      <c r="W35" s="125">
        <v>2</v>
      </c>
      <c r="X35" s="125">
        <v>2</v>
      </c>
      <c r="Y35" s="125">
        <v>1</v>
      </c>
      <c r="Z35" s="125">
        <v>1</v>
      </c>
      <c r="AA35" s="125">
        <v>1</v>
      </c>
      <c r="AB35" s="125">
        <v>2</v>
      </c>
      <c r="AC35" s="125">
        <v>2</v>
      </c>
      <c r="AD35" s="125">
        <v>1</v>
      </c>
      <c r="AE35" s="125">
        <v>2</v>
      </c>
      <c r="AF35" s="125">
        <v>2</v>
      </c>
      <c r="AG35" s="125">
        <v>1</v>
      </c>
      <c r="AH35" s="125">
        <v>2</v>
      </c>
      <c r="AI35" s="125">
        <v>2</v>
      </c>
      <c r="AJ35" s="125">
        <v>2</v>
      </c>
      <c r="AK35" s="125">
        <v>2</v>
      </c>
      <c r="AL35" s="125">
        <v>2</v>
      </c>
      <c r="AM35" s="125">
        <v>1</v>
      </c>
      <c r="AN35" s="125">
        <v>1</v>
      </c>
      <c r="AO35" s="125">
        <v>1</v>
      </c>
      <c r="AP35" s="125">
        <v>2</v>
      </c>
      <c r="AQ35" s="78"/>
      <c r="AR35" s="78"/>
      <c r="AS35" s="78"/>
      <c r="AT35" s="78"/>
      <c r="AU35" s="78"/>
      <c r="AV35" s="78"/>
      <c r="AW35" s="78"/>
      <c r="AX35" s="78"/>
      <c r="AY35" s="24">
        <f t="shared" si="7"/>
        <v>15</v>
      </c>
      <c r="AZ35" s="22">
        <f t="shared" si="8"/>
        <v>22</v>
      </c>
      <c r="BA35" s="23">
        <f t="shared" si="3"/>
        <v>37</v>
      </c>
      <c r="BB35" s="22">
        <f t="shared" si="4"/>
        <v>0</v>
      </c>
      <c r="BC35" s="23">
        <f t="shared" si="5"/>
        <v>0</v>
      </c>
    </row>
    <row r="36" spans="1:55" s="111" customFormat="1" x14ac:dyDescent="0.2">
      <c r="A36" s="98" t="s">
        <v>65</v>
      </c>
      <c r="B36" s="99" t="s">
        <v>140</v>
      </c>
      <c r="C36" s="100" t="s">
        <v>141</v>
      </c>
      <c r="D36" s="108" t="str">
        <f>IF(E36="x","",IF(E36=1,B36,C36))</f>
        <v>Alabama</v>
      </c>
      <c r="E36" s="132">
        <v>1</v>
      </c>
      <c r="F36" s="126">
        <v>1</v>
      </c>
      <c r="G36" s="126">
        <v>1</v>
      </c>
      <c r="H36" s="126">
        <v>1</v>
      </c>
      <c r="I36" s="126">
        <v>1</v>
      </c>
      <c r="J36" s="126">
        <v>1</v>
      </c>
      <c r="K36" s="126">
        <v>1</v>
      </c>
      <c r="L36" s="126">
        <v>1</v>
      </c>
      <c r="M36" s="126">
        <v>1</v>
      </c>
      <c r="N36" s="126">
        <v>1</v>
      </c>
      <c r="O36" s="126">
        <v>1</v>
      </c>
      <c r="P36" s="126">
        <v>1</v>
      </c>
      <c r="Q36" s="126">
        <v>1</v>
      </c>
      <c r="R36" s="126">
        <v>1</v>
      </c>
      <c r="S36" s="126">
        <v>1</v>
      </c>
      <c r="T36" s="126">
        <v>1</v>
      </c>
      <c r="U36" s="126">
        <v>1</v>
      </c>
      <c r="V36" s="126">
        <v>1</v>
      </c>
      <c r="W36" s="126">
        <v>1</v>
      </c>
      <c r="X36" s="126">
        <v>1</v>
      </c>
      <c r="Y36" s="126">
        <v>1</v>
      </c>
      <c r="Z36" s="126">
        <v>1</v>
      </c>
      <c r="AA36" s="126">
        <v>1</v>
      </c>
      <c r="AB36" s="126">
        <v>1</v>
      </c>
      <c r="AC36" s="126">
        <v>1</v>
      </c>
      <c r="AD36" s="126">
        <v>1</v>
      </c>
      <c r="AE36" s="126">
        <v>1</v>
      </c>
      <c r="AF36" s="126">
        <v>1</v>
      </c>
      <c r="AG36" s="126">
        <v>1</v>
      </c>
      <c r="AH36" s="126">
        <v>1</v>
      </c>
      <c r="AI36" s="126">
        <v>1</v>
      </c>
      <c r="AJ36" s="126">
        <v>1</v>
      </c>
      <c r="AK36" s="126">
        <v>1</v>
      </c>
      <c r="AL36" s="126">
        <v>1</v>
      </c>
      <c r="AM36" s="126">
        <v>1</v>
      </c>
      <c r="AN36" s="126">
        <v>1</v>
      </c>
      <c r="AO36" s="126">
        <v>1</v>
      </c>
      <c r="AP36" s="126">
        <v>1</v>
      </c>
      <c r="AQ36" s="109"/>
      <c r="AR36" s="109"/>
      <c r="AS36" s="109"/>
      <c r="AT36" s="109"/>
      <c r="AU36" s="109"/>
      <c r="AV36" s="109"/>
      <c r="AW36" s="109"/>
      <c r="AX36" s="109"/>
      <c r="AY36" s="110">
        <f t="shared" si="7"/>
        <v>37</v>
      </c>
      <c r="AZ36" s="111">
        <f>COUNTIF(F36:AX36,4)</f>
        <v>0</v>
      </c>
      <c r="BA36" s="112">
        <f t="shared" si="3"/>
        <v>37</v>
      </c>
      <c r="BB36" s="111">
        <f t="shared" si="4"/>
        <v>1</v>
      </c>
      <c r="BC36" s="112">
        <f>IF(BB36=0,0,IF(AND(BB36=1,(AY36/BA36)&lt;=0.2),1,IF(AND(BB36=1,(AZ36/BA36)&lt;=0.2),4)))</f>
        <v>4</v>
      </c>
    </row>
    <row r="37" spans="1:55" s="111" customFormat="1" x14ac:dyDescent="0.2">
      <c r="A37" s="98" t="s">
        <v>66</v>
      </c>
      <c r="B37" s="99" t="s">
        <v>142</v>
      </c>
      <c r="C37" s="100" t="s">
        <v>143</v>
      </c>
      <c r="D37" s="108" t="str">
        <f>IF(E37="x","",IF(E37=2,B37,C37))</f>
        <v>Clemson</v>
      </c>
      <c r="E37" s="132">
        <v>2</v>
      </c>
      <c r="F37" s="126">
        <v>2</v>
      </c>
      <c r="G37" s="126">
        <v>2</v>
      </c>
      <c r="H37" s="126">
        <v>3</v>
      </c>
      <c r="I37" s="126">
        <v>3</v>
      </c>
      <c r="J37" s="126">
        <v>2</v>
      </c>
      <c r="K37" s="126">
        <v>3</v>
      </c>
      <c r="L37" s="126">
        <v>2</v>
      </c>
      <c r="M37" s="126">
        <v>2</v>
      </c>
      <c r="N37" s="126">
        <v>3</v>
      </c>
      <c r="O37" s="126">
        <v>2</v>
      </c>
      <c r="P37" s="126">
        <v>3</v>
      </c>
      <c r="Q37" s="126">
        <v>3</v>
      </c>
      <c r="R37" s="126">
        <v>2</v>
      </c>
      <c r="S37" s="126">
        <v>3</v>
      </c>
      <c r="T37" s="126">
        <v>2</v>
      </c>
      <c r="U37" s="126">
        <v>2</v>
      </c>
      <c r="V37" s="126">
        <v>3</v>
      </c>
      <c r="W37" s="126">
        <v>3</v>
      </c>
      <c r="X37" s="126">
        <v>3</v>
      </c>
      <c r="Y37" s="126">
        <v>2</v>
      </c>
      <c r="Z37" s="126">
        <v>2</v>
      </c>
      <c r="AA37" s="126">
        <v>2</v>
      </c>
      <c r="AB37" s="126">
        <v>2</v>
      </c>
      <c r="AC37" s="126">
        <v>2</v>
      </c>
      <c r="AD37" s="126">
        <v>2</v>
      </c>
      <c r="AE37" s="126">
        <v>3</v>
      </c>
      <c r="AF37" s="126">
        <v>3</v>
      </c>
      <c r="AG37" s="126">
        <v>2</v>
      </c>
      <c r="AH37" s="126">
        <v>3</v>
      </c>
      <c r="AI37" s="126">
        <v>3</v>
      </c>
      <c r="AJ37" s="126">
        <v>2</v>
      </c>
      <c r="AK37" s="126">
        <v>3</v>
      </c>
      <c r="AL37" s="126">
        <v>3</v>
      </c>
      <c r="AM37" s="126">
        <v>3</v>
      </c>
      <c r="AN37" s="126">
        <v>3</v>
      </c>
      <c r="AO37" s="126">
        <v>3</v>
      </c>
      <c r="AP37" s="126">
        <v>3</v>
      </c>
      <c r="AQ37" s="109"/>
      <c r="AR37" s="109"/>
      <c r="AS37" s="109"/>
      <c r="AT37" s="109"/>
      <c r="AU37" s="109"/>
      <c r="AV37" s="109"/>
      <c r="AW37" s="109"/>
      <c r="AX37" s="109"/>
      <c r="AY37" s="110">
        <f>COUNTIF(F37:AX37,2)</f>
        <v>17</v>
      </c>
      <c r="AZ37" s="111">
        <f>COUNTIF(F37:AX37,3)</f>
        <v>20</v>
      </c>
      <c r="BA37" s="112">
        <f t="shared" ref="BA37:BA38" si="9">AY37+AZ37</f>
        <v>37</v>
      </c>
      <c r="BB37" s="111">
        <f t="shared" ref="BB37:BB38" si="10">IF(OR((AY37/BA37)&lt;=0.2,(AZ37/BA37)&lt;=0.2),1,0)</f>
        <v>0</v>
      </c>
      <c r="BC37" s="112">
        <f>IF(BB37=0,0,IF(AND(BB37=1,(AY37/BA37)&lt;=0.2),2,IF(AND(BB37=1,(AZ37/BA37)&lt;=0.2),3)))</f>
        <v>0</v>
      </c>
    </row>
    <row r="38" spans="1:55" x14ac:dyDescent="0.2">
      <c r="A38" s="37" t="s">
        <v>52</v>
      </c>
      <c r="B38" s="56" t="s">
        <v>132</v>
      </c>
      <c r="C38" s="57" t="s">
        <v>133</v>
      </c>
      <c r="D38" s="69" t="str">
        <f t="shared" si="0"/>
        <v>Florida</v>
      </c>
      <c r="E38" s="130">
        <v>1</v>
      </c>
      <c r="F38" s="123">
        <v>2</v>
      </c>
      <c r="G38" s="123">
        <v>2</v>
      </c>
      <c r="H38" s="123">
        <v>1</v>
      </c>
      <c r="I38" s="123">
        <v>1</v>
      </c>
      <c r="J38" s="123">
        <v>1</v>
      </c>
      <c r="K38" s="123">
        <v>1</v>
      </c>
      <c r="L38" s="123">
        <v>1</v>
      </c>
      <c r="M38" s="123">
        <v>2</v>
      </c>
      <c r="N38" s="123">
        <v>1</v>
      </c>
      <c r="O38" s="123">
        <v>1</v>
      </c>
      <c r="P38" s="123">
        <v>2</v>
      </c>
      <c r="Q38" s="123">
        <v>1</v>
      </c>
      <c r="R38" s="123">
        <v>1</v>
      </c>
      <c r="S38" s="123">
        <v>1</v>
      </c>
      <c r="T38" s="123">
        <v>2</v>
      </c>
      <c r="U38" s="123">
        <v>1</v>
      </c>
      <c r="V38" s="123">
        <v>1</v>
      </c>
      <c r="W38" s="123">
        <v>2</v>
      </c>
      <c r="X38" s="123">
        <v>1</v>
      </c>
      <c r="Y38" s="123">
        <v>1</v>
      </c>
      <c r="Z38" s="123">
        <v>2</v>
      </c>
      <c r="AA38" s="123">
        <v>1</v>
      </c>
      <c r="AB38" s="123">
        <v>2</v>
      </c>
      <c r="AC38" s="123">
        <v>1</v>
      </c>
      <c r="AD38" s="123">
        <v>1</v>
      </c>
      <c r="AE38" s="123">
        <v>1</v>
      </c>
      <c r="AF38" s="123">
        <v>2</v>
      </c>
      <c r="AG38" s="123">
        <v>1</v>
      </c>
      <c r="AH38" s="123">
        <v>2</v>
      </c>
      <c r="AI38" s="123">
        <v>1</v>
      </c>
      <c r="AJ38" s="123">
        <v>2</v>
      </c>
      <c r="AK38" s="123">
        <v>2</v>
      </c>
      <c r="AL38" s="123">
        <v>1</v>
      </c>
      <c r="AM38" s="123">
        <v>1</v>
      </c>
      <c r="AN38" s="123">
        <v>1</v>
      </c>
      <c r="AO38" s="123">
        <v>2</v>
      </c>
      <c r="AP38" s="123">
        <v>1</v>
      </c>
      <c r="AQ38" s="70"/>
      <c r="AR38" s="70"/>
      <c r="AS38" s="70"/>
      <c r="AT38" s="70"/>
      <c r="AU38" s="70"/>
      <c r="AV38" s="70"/>
      <c r="AW38" s="70"/>
      <c r="AX38" s="70"/>
      <c r="AY38" s="24">
        <f t="shared" si="7"/>
        <v>24</v>
      </c>
      <c r="AZ38" s="22">
        <f t="shared" si="8"/>
        <v>13</v>
      </c>
      <c r="BA38" s="23">
        <f t="shared" si="9"/>
        <v>37</v>
      </c>
      <c r="BB38">
        <f t="shared" si="10"/>
        <v>0</v>
      </c>
      <c r="BC38" s="23">
        <f t="shared" ref="BC38" si="11">IF(BB38=0,0,IF(AND(BB38=1,(AY38/BA38)&lt;=0.2),1,IF(AND(BB38=1,(AZ38/BA38)&lt;=0.2),2)))</f>
        <v>0</v>
      </c>
    </row>
    <row r="39" spans="1:55" x14ac:dyDescent="0.2">
      <c r="A39" s="92" t="s">
        <v>64</v>
      </c>
      <c r="B39" s="93" t="s">
        <v>134</v>
      </c>
      <c r="C39" s="94" t="s">
        <v>135</v>
      </c>
      <c r="D39" s="69" t="str">
        <f t="shared" si="0"/>
        <v>Wisconsin</v>
      </c>
      <c r="E39" s="130">
        <v>2</v>
      </c>
      <c r="F39" s="123">
        <v>1</v>
      </c>
      <c r="G39" s="123">
        <v>2</v>
      </c>
      <c r="H39" s="123">
        <v>2</v>
      </c>
      <c r="I39" s="123">
        <v>2</v>
      </c>
      <c r="J39" s="123">
        <v>2</v>
      </c>
      <c r="K39" s="123">
        <v>2</v>
      </c>
      <c r="L39" s="123">
        <v>2</v>
      </c>
      <c r="M39" s="123">
        <v>1</v>
      </c>
      <c r="N39" s="123">
        <v>2</v>
      </c>
      <c r="O39" s="123">
        <v>2</v>
      </c>
      <c r="P39" s="123">
        <v>1</v>
      </c>
      <c r="Q39" s="123">
        <v>2</v>
      </c>
      <c r="R39" s="123">
        <v>2</v>
      </c>
      <c r="S39" s="123">
        <v>2</v>
      </c>
      <c r="T39" s="123">
        <v>2</v>
      </c>
      <c r="U39" s="123">
        <v>2</v>
      </c>
      <c r="V39" s="123">
        <v>2</v>
      </c>
      <c r="W39" s="123">
        <v>2</v>
      </c>
      <c r="X39" s="123">
        <v>1</v>
      </c>
      <c r="Y39" s="123">
        <v>2</v>
      </c>
      <c r="Z39" s="123">
        <v>2</v>
      </c>
      <c r="AA39" s="123">
        <v>2</v>
      </c>
      <c r="AB39" s="123">
        <v>1</v>
      </c>
      <c r="AC39" s="123">
        <v>1</v>
      </c>
      <c r="AD39" s="123">
        <v>2</v>
      </c>
      <c r="AE39" s="123">
        <v>2</v>
      </c>
      <c r="AF39" s="123">
        <v>1</v>
      </c>
      <c r="AG39" s="123">
        <v>2</v>
      </c>
      <c r="AH39" s="123">
        <v>2</v>
      </c>
      <c r="AI39" s="123">
        <v>2</v>
      </c>
      <c r="AJ39" s="123">
        <v>2</v>
      </c>
      <c r="AK39" s="123">
        <v>2</v>
      </c>
      <c r="AL39" s="123">
        <v>1</v>
      </c>
      <c r="AM39" s="123">
        <v>2</v>
      </c>
      <c r="AN39" s="123">
        <v>2</v>
      </c>
      <c r="AO39" s="123">
        <v>1</v>
      </c>
      <c r="AP39" s="123">
        <v>2</v>
      </c>
      <c r="AQ39" s="70"/>
      <c r="AR39" s="70"/>
      <c r="AS39" s="70"/>
      <c r="AT39" s="70"/>
      <c r="AU39" s="70"/>
      <c r="AV39" s="70"/>
      <c r="AW39" s="70"/>
      <c r="AX39" s="70"/>
      <c r="AY39" s="24">
        <f t="shared" si="7"/>
        <v>9</v>
      </c>
      <c r="AZ39" s="22">
        <f t="shared" si="8"/>
        <v>28</v>
      </c>
      <c r="BA39" s="23">
        <f t="shared" si="3"/>
        <v>37</v>
      </c>
      <c r="BB39">
        <f t="shared" si="4"/>
        <v>0</v>
      </c>
      <c r="BC39" s="23">
        <f t="shared" si="5"/>
        <v>0</v>
      </c>
    </row>
    <row r="40" spans="1:55" x14ac:dyDescent="0.2">
      <c r="A40" s="92" t="s">
        <v>9</v>
      </c>
      <c r="B40" s="93" t="s">
        <v>136</v>
      </c>
      <c r="C40" s="94" t="s">
        <v>137</v>
      </c>
      <c r="D40" s="69" t="str">
        <f t="shared" si="0"/>
        <v>USC</v>
      </c>
      <c r="E40" s="130">
        <v>1</v>
      </c>
      <c r="F40" s="123">
        <v>2</v>
      </c>
      <c r="G40" s="123">
        <v>1</v>
      </c>
      <c r="H40" s="123">
        <v>1</v>
      </c>
      <c r="I40" s="123">
        <v>2</v>
      </c>
      <c r="J40" s="123">
        <v>1</v>
      </c>
      <c r="K40" s="123">
        <v>2</v>
      </c>
      <c r="L40" s="123">
        <v>1</v>
      </c>
      <c r="M40" s="123">
        <v>1</v>
      </c>
      <c r="N40" s="123">
        <v>2</v>
      </c>
      <c r="O40" s="123">
        <v>1</v>
      </c>
      <c r="P40" s="123">
        <v>1</v>
      </c>
      <c r="Q40" s="123">
        <v>2</v>
      </c>
      <c r="R40" s="123">
        <v>1</v>
      </c>
      <c r="S40" s="123">
        <v>1</v>
      </c>
      <c r="T40" s="123">
        <v>2</v>
      </c>
      <c r="U40" s="123">
        <v>1</v>
      </c>
      <c r="V40" s="123">
        <v>1</v>
      </c>
      <c r="W40" s="123">
        <v>2</v>
      </c>
      <c r="X40" s="123">
        <v>2</v>
      </c>
      <c r="Y40" s="123">
        <v>1</v>
      </c>
      <c r="Z40" s="123">
        <v>1</v>
      </c>
      <c r="AA40" s="123">
        <v>1</v>
      </c>
      <c r="AB40" s="123">
        <v>1</v>
      </c>
      <c r="AC40" s="123">
        <v>1</v>
      </c>
      <c r="AD40" s="123">
        <v>2</v>
      </c>
      <c r="AE40" s="123">
        <v>1</v>
      </c>
      <c r="AF40" s="123">
        <v>1</v>
      </c>
      <c r="AG40" s="123">
        <v>1</v>
      </c>
      <c r="AH40" s="123">
        <v>1</v>
      </c>
      <c r="AI40" s="123">
        <v>1</v>
      </c>
      <c r="AJ40" s="123">
        <v>2</v>
      </c>
      <c r="AK40" s="123">
        <v>1</v>
      </c>
      <c r="AL40" s="123">
        <v>2</v>
      </c>
      <c r="AM40" s="123">
        <v>1</v>
      </c>
      <c r="AN40" s="123">
        <v>1</v>
      </c>
      <c r="AO40" s="123">
        <v>1</v>
      </c>
      <c r="AP40" s="123">
        <v>2</v>
      </c>
      <c r="AQ40" s="70"/>
      <c r="AR40" s="70"/>
      <c r="AS40" s="70"/>
      <c r="AT40" s="70"/>
      <c r="AU40" s="70"/>
      <c r="AV40" s="70"/>
      <c r="AW40" s="70"/>
      <c r="AX40" s="70"/>
      <c r="AY40" s="24">
        <f t="shared" si="7"/>
        <v>25</v>
      </c>
      <c r="AZ40" s="22">
        <f t="shared" si="8"/>
        <v>12</v>
      </c>
      <c r="BA40" s="23">
        <f t="shared" si="3"/>
        <v>37</v>
      </c>
      <c r="BB40">
        <f t="shared" si="4"/>
        <v>0</v>
      </c>
      <c r="BC40" s="23">
        <f t="shared" si="5"/>
        <v>0</v>
      </c>
    </row>
    <row r="41" spans="1:55" x14ac:dyDescent="0.2">
      <c r="A41" s="94" t="s">
        <v>10</v>
      </c>
      <c r="B41" s="93" t="s">
        <v>138</v>
      </c>
      <c r="C41" s="94" t="s">
        <v>139</v>
      </c>
      <c r="D41" s="69" t="str">
        <f t="shared" si="0"/>
        <v>Oklahoma</v>
      </c>
      <c r="E41" s="130">
        <v>2</v>
      </c>
      <c r="F41" s="123">
        <v>2</v>
      </c>
      <c r="G41" s="123">
        <v>2</v>
      </c>
      <c r="H41" s="123">
        <v>2</v>
      </c>
      <c r="I41" s="123">
        <v>2</v>
      </c>
      <c r="J41" s="123">
        <v>2</v>
      </c>
      <c r="K41" s="123">
        <v>2</v>
      </c>
      <c r="L41" s="123">
        <v>2</v>
      </c>
      <c r="M41" s="123">
        <v>2</v>
      </c>
      <c r="N41" s="123">
        <v>2</v>
      </c>
      <c r="O41" s="123">
        <v>2</v>
      </c>
      <c r="P41" s="123">
        <v>2</v>
      </c>
      <c r="Q41" s="123">
        <v>2</v>
      </c>
      <c r="R41" s="123">
        <v>1</v>
      </c>
      <c r="S41" s="123">
        <v>2</v>
      </c>
      <c r="T41" s="123">
        <v>2</v>
      </c>
      <c r="U41" s="123">
        <v>2</v>
      </c>
      <c r="V41" s="123">
        <v>2</v>
      </c>
      <c r="W41" s="123">
        <v>2</v>
      </c>
      <c r="X41" s="123">
        <v>1</v>
      </c>
      <c r="Y41" s="123">
        <v>2</v>
      </c>
      <c r="Z41" s="123">
        <v>2</v>
      </c>
      <c r="AA41" s="123">
        <v>2</v>
      </c>
      <c r="AB41" s="123">
        <v>2</v>
      </c>
      <c r="AC41" s="123">
        <v>2</v>
      </c>
      <c r="AD41" s="123">
        <v>2</v>
      </c>
      <c r="AE41" s="123">
        <v>2</v>
      </c>
      <c r="AF41" s="123">
        <v>2</v>
      </c>
      <c r="AG41" s="123">
        <v>2</v>
      </c>
      <c r="AH41" s="123">
        <v>2</v>
      </c>
      <c r="AI41" s="123">
        <v>2</v>
      </c>
      <c r="AJ41" s="123">
        <v>2</v>
      </c>
      <c r="AK41" s="123">
        <v>2</v>
      </c>
      <c r="AL41" s="123">
        <v>2</v>
      </c>
      <c r="AM41" s="123">
        <v>2</v>
      </c>
      <c r="AN41" s="123">
        <v>2</v>
      </c>
      <c r="AO41" s="123">
        <v>2</v>
      </c>
      <c r="AP41" s="123">
        <v>2</v>
      </c>
      <c r="AQ41" s="70"/>
      <c r="AR41" s="70"/>
      <c r="AS41" s="70"/>
      <c r="AT41" s="70"/>
      <c r="AU41" s="70"/>
      <c r="AV41" s="70"/>
      <c r="AW41" s="70"/>
      <c r="AX41" s="70"/>
      <c r="AY41" s="24">
        <f t="shared" si="7"/>
        <v>2</v>
      </c>
      <c r="AZ41" s="22">
        <f t="shared" si="8"/>
        <v>35</v>
      </c>
      <c r="BA41" s="23">
        <f t="shared" si="3"/>
        <v>37</v>
      </c>
      <c r="BB41">
        <f t="shared" si="4"/>
        <v>1</v>
      </c>
      <c r="BC41" s="23">
        <f t="shared" si="5"/>
        <v>1</v>
      </c>
    </row>
    <row r="42" spans="1:55" s="111" customFormat="1" ht="13.2" thickBot="1" x14ac:dyDescent="0.25">
      <c r="A42" s="113" t="s">
        <v>17</v>
      </c>
      <c r="B42" s="114" t="str">
        <f>IF(E36="x", "Semi 1 (#1 or 4)",IF(E36=1,B36,C36))</f>
        <v>Alabama</v>
      </c>
      <c r="C42" s="113" t="str">
        <f>IF(E37="x", "Semi 2 (#2 or 3)",IF(E37=2,B37,C37))</f>
        <v>Clemson</v>
      </c>
      <c r="D42" s="115" t="str">
        <f>IF(E42="x","",IF(E42=1,B36,IF(E42=2,B37,IF(E42=3,C37,C36))))</f>
        <v>Clemson</v>
      </c>
      <c r="E42" s="122">
        <v>2</v>
      </c>
      <c r="F42" s="127">
        <v>1</v>
      </c>
      <c r="G42" s="128">
        <v>1</v>
      </c>
      <c r="H42" s="128">
        <v>1</v>
      </c>
      <c r="I42" s="128">
        <v>1</v>
      </c>
      <c r="J42" s="128">
        <v>1</v>
      </c>
      <c r="K42" s="128">
        <v>1</v>
      </c>
      <c r="L42" s="128">
        <v>1</v>
      </c>
      <c r="M42" s="128">
        <v>1</v>
      </c>
      <c r="N42" s="128">
        <v>1</v>
      </c>
      <c r="O42" s="128">
        <v>1</v>
      </c>
      <c r="P42" s="128">
        <v>1</v>
      </c>
      <c r="Q42" s="128">
        <v>1</v>
      </c>
      <c r="R42" s="128">
        <v>2</v>
      </c>
      <c r="S42" s="128">
        <v>1</v>
      </c>
      <c r="T42" s="128">
        <v>1</v>
      </c>
      <c r="U42" s="128">
        <v>1</v>
      </c>
      <c r="V42" s="128">
        <v>3</v>
      </c>
      <c r="W42" s="128">
        <v>1</v>
      </c>
      <c r="X42" s="128">
        <v>1</v>
      </c>
      <c r="Y42" s="128">
        <v>1</v>
      </c>
      <c r="Z42" s="128">
        <v>1</v>
      </c>
      <c r="AA42" s="128">
        <v>1</v>
      </c>
      <c r="AB42" s="128">
        <v>1</v>
      </c>
      <c r="AC42" s="128">
        <v>1</v>
      </c>
      <c r="AD42" s="128">
        <v>1</v>
      </c>
      <c r="AE42" s="128">
        <v>3</v>
      </c>
      <c r="AF42" s="128">
        <v>1</v>
      </c>
      <c r="AG42" s="128">
        <v>1</v>
      </c>
      <c r="AH42" s="128">
        <v>1</v>
      </c>
      <c r="AI42" s="128">
        <v>1</v>
      </c>
      <c r="AJ42" s="128">
        <v>1</v>
      </c>
      <c r="AK42" s="128">
        <v>1</v>
      </c>
      <c r="AL42" s="128">
        <v>1</v>
      </c>
      <c r="AM42" s="128">
        <v>1</v>
      </c>
      <c r="AN42" s="128">
        <v>1</v>
      </c>
      <c r="AO42" s="128">
        <v>1</v>
      </c>
      <c r="AP42" s="128">
        <v>1</v>
      </c>
      <c r="AQ42" s="116"/>
      <c r="AR42" s="116"/>
      <c r="AS42" s="116"/>
      <c r="AT42" s="116"/>
      <c r="AU42" s="116"/>
      <c r="AV42" s="116"/>
      <c r="AW42" s="116"/>
      <c r="AX42" s="116"/>
      <c r="AY42" s="117">
        <f t="shared" si="7"/>
        <v>34</v>
      </c>
      <c r="AZ42" s="118">
        <f t="shared" si="8"/>
        <v>1</v>
      </c>
      <c r="BA42" s="119">
        <f>COUNTA(F42:AX42)</f>
        <v>37</v>
      </c>
      <c r="BB42" s="118">
        <f t="shared" si="4"/>
        <v>1</v>
      </c>
      <c r="BC42" s="119">
        <f t="shared" si="5"/>
        <v>2</v>
      </c>
    </row>
    <row r="43" spans="1:55" ht="13.2" customHeight="1" thickTop="1" x14ac:dyDescent="0.2">
      <c r="C43" s="79"/>
      <c r="D43" s="6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BA43" s="75" t="s">
        <v>8</v>
      </c>
      <c r="BB43" s="76">
        <f>SUM(BB2:BB42)</f>
        <v>13</v>
      </c>
    </row>
    <row r="44" spans="1:55" ht="13.2" thickBot="1" x14ac:dyDescent="0.25"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BA44" s="62"/>
    </row>
    <row r="45" spans="1:55" x14ac:dyDescent="0.2">
      <c r="A45" s="81" t="s">
        <v>16</v>
      </c>
      <c r="B45" s="82"/>
      <c r="C45" s="83"/>
      <c r="E45" s="21"/>
    </row>
    <row r="46" spans="1:55" x14ac:dyDescent="0.2">
      <c r="A46" s="84" t="str">
        <f>B36</f>
        <v>Alabama</v>
      </c>
      <c r="B46" s="85">
        <f>COUNTIF($F$42:$AX$42,1)</f>
        <v>34</v>
      </c>
      <c r="C46" s="86">
        <f>B46/$B$50</f>
        <v>0.91891891891891897</v>
      </c>
      <c r="E46" s="21"/>
      <c r="F46" s="21"/>
      <c r="G46" s="21"/>
    </row>
    <row r="47" spans="1:55" x14ac:dyDescent="0.2">
      <c r="A47" s="84" t="str">
        <f>B37</f>
        <v>Clemson</v>
      </c>
      <c r="B47" s="85">
        <f>COUNTIF($F$42:$AX$42,2)</f>
        <v>1</v>
      </c>
      <c r="C47" s="86">
        <f>B47/$B$50</f>
        <v>2.7027027027027029E-2</v>
      </c>
      <c r="E47" s="21"/>
      <c r="F47" s="21"/>
      <c r="G47" s="21"/>
    </row>
    <row r="48" spans="1:55" x14ac:dyDescent="0.2">
      <c r="A48" s="84" t="str">
        <f>C37</f>
        <v>Ohio State</v>
      </c>
      <c r="B48" s="85">
        <f>COUNTIF($F$42:$AX$42,3)</f>
        <v>2</v>
      </c>
      <c r="C48" s="86">
        <f>B48/$B$50</f>
        <v>5.4054054054054057E-2</v>
      </c>
      <c r="E48" s="21"/>
    </row>
    <row r="49" spans="1:7" x14ac:dyDescent="0.2">
      <c r="A49" s="84" t="str">
        <f>C36</f>
        <v>Washington</v>
      </c>
      <c r="B49" s="87">
        <f>COUNTIF($F$42:$AX$42,4)</f>
        <v>0</v>
      </c>
      <c r="C49" s="86">
        <f>B49/$B$50</f>
        <v>0</v>
      </c>
      <c r="E49" s="21"/>
      <c r="F49" s="21"/>
      <c r="G49" s="21"/>
    </row>
    <row r="50" spans="1:7" ht="13.2" thickBot="1" x14ac:dyDescent="0.25">
      <c r="A50" s="88"/>
      <c r="B50" s="89">
        <f>SUM(B46:B49)</f>
        <v>37</v>
      </c>
      <c r="C50" s="90"/>
      <c r="E50" s="21"/>
      <c r="F50" s="21"/>
      <c r="G50" s="21"/>
    </row>
    <row r="51" spans="1:7" x14ac:dyDescent="0.2">
      <c r="E51" s="21"/>
      <c r="F51" s="21"/>
      <c r="G51" s="21"/>
    </row>
    <row r="52" spans="1:7" x14ac:dyDescent="0.2">
      <c r="E52" s="21"/>
      <c r="F52" s="21"/>
      <c r="G52" s="21"/>
    </row>
    <row r="53" spans="1:7" x14ac:dyDescent="0.2">
      <c r="E53" s="21"/>
      <c r="F53" s="21"/>
      <c r="G53" s="21"/>
    </row>
    <row r="54" spans="1:7" x14ac:dyDescent="0.2">
      <c r="E54" s="21"/>
      <c r="F54" s="21"/>
      <c r="G54" s="21"/>
    </row>
    <row r="55" spans="1:7" x14ac:dyDescent="0.2">
      <c r="E55" s="21"/>
      <c r="F55" s="21"/>
      <c r="G55" s="21"/>
    </row>
    <row r="56" spans="1:7" x14ac:dyDescent="0.2">
      <c r="E56" s="21"/>
      <c r="F56" s="21"/>
      <c r="G56" s="21"/>
    </row>
    <row r="57" spans="1:7" x14ac:dyDescent="0.2">
      <c r="E57" s="21"/>
      <c r="F57" s="21"/>
      <c r="G57" s="21"/>
    </row>
    <row r="58" spans="1:7" x14ac:dyDescent="0.2">
      <c r="E58" s="21"/>
      <c r="F58" s="21"/>
      <c r="G58" s="21"/>
    </row>
    <row r="59" spans="1:7" x14ac:dyDescent="0.2">
      <c r="E59" s="21"/>
      <c r="F59" s="21"/>
      <c r="G59" s="21"/>
    </row>
    <row r="60" spans="1:7" x14ac:dyDescent="0.2">
      <c r="E60" s="21"/>
      <c r="F60" s="21"/>
      <c r="G60" s="21"/>
    </row>
    <row r="61" spans="1:7" x14ac:dyDescent="0.2">
      <c r="E61" s="21"/>
      <c r="F61" s="21"/>
      <c r="G61" s="21"/>
    </row>
    <row r="62" spans="1:7" x14ac:dyDescent="0.2">
      <c r="E62" s="21"/>
      <c r="F62" s="21"/>
      <c r="G62" s="21"/>
    </row>
    <row r="63" spans="1:7" x14ac:dyDescent="0.2">
      <c r="E63" s="21"/>
      <c r="F63" s="21"/>
      <c r="G63" s="21"/>
    </row>
    <row r="64" spans="1:7" x14ac:dyDescent="0.2">
      <c r="E64" s="21"/>
      <c r="F64" s="21"/>
      <c r="G64" s="21"/>
    </row>
    <row r="65" spans="1:7" x14ac:dyDescent="0.2">
      <c r="E65" s="21"/>
      <c r="F65" s="21"/>
      <c r="G65" s="21"/>
    </row>
    <row r="66" spans="1:7" x14ac:dyDescent="0.2">
      <c r="E66" s="21"/>
      <c r="F66" s="21"/>
      <c r="G66" s="21"/>
    </row>
    <row r="70" spans="1:7" x14ac:dyDescent="0.2">
      <c r="A70" s="21"/>
      <c r="B70" s="21"/>
      <c r="C70" s="21"/>
    </row>
    <row r="71" spans="1:7" x14ac:dyDescent="0.2">
      <c r="A71" s="21"/>
      <c r="B71" s="21"/>
      <c r="C71" s="21"/>
    </row>
    <row r="72" spans="1:7" x14ac:dyDescent="0.2">
      <c r="A72" s="21"/>
      <c r="B72" s="21"/>
      <c r="C72" s="21"/>
    </row>
    <row r="73" spans="1:7" x14ac:dyDescent="0.2">
      <c r="A73" s="21"/>
      <c r="B73" s="21"/>
      <c r="C73" s="21"/>
    </row>
    <row r="74" spans="1:7" x14ac:dyDescent="0.2">
      <c r="A74" s="21"/>
      <c r="B74" s="21"/>
      <c r="C74" s="21"/>
    </row>
    <row r="75" spans="1:7" x14ac:dyDescent="0.2">
      <c r="A75" s="21"/>
      <c r="B75" s="21"/>
      <c r="C75" s="21"/>
    </row>
    <row r="76" spans="1:7" x14ac:dyDescent="0.2">
      <c r="A76" s="21"/>
      <c r="B76" s="21"/>
      <c r="C76" s="21"/>
    </row>
    <row r="77" spans="1:7" x14ac:dyDescent="0.2">
      <c r="A77" s="21"/>
      <c r="B77" s="21"/>
      <c r="C77" s="21"/>
    </row>
  </sheetData>
  <sheetProtection password="EB0E" sheet="1" objects="1" scenarios="1"/>
  <phoneticPr fontId="10" type="noConversion"/>
  <conditionalFormatting sqref="BB2:BB43">
    <cfRule type="cellIs" dxfId="377" priority="0" stopIfTrue="1" operator="equal">
      <formula>1</formula>
    </cfRule>
  </conditionalFormatting>
  <conditionalFormatting sqref="F2">
    <cfRule type="expression" dxfId="376" priority="397" stopIfTrue="1">
      <formula>F$1=0</formula>
    </cfRule>
    <cfRule type="cellIs" dxfId="375" priority="398" stopIfTrue="1" operator="equal">
      <formula>""</formula>
    </cfRule>
  </conditionalFormatting>
  <conditionalFormatting sqref="F31:F42 F3:F28">
    <cfRule type="expression" dxfId="374" priority="395" stopIfTrue="1">
      <formula>F$1=0</formula>
    </cfRule>
    <cfRule type="cellIs" dxfId="373" priority="396" stopIfTrue="1" operator="equal">
      <formula>""</formula>
    </cfRule>
  </conditionalFormatting>
  <conditionalFormatting sqref="F29">
    <cfRule type="expression" dxfId="372" priority="375" stopIfTrue="1">
      <formula>F$1=0</formula>
    </cfRule>
    <cfRule type="cellIs" dxfId="371" priority="376" stopIfTrue="1" operator="equal">
      <formula>""</formula>
    </cfRule>
  </conditionalFormatting>
  <conditionalFormatting sqref="F30">
    <cfRule type="expression" dxfId="370" priority="365" stopIfTrue="1">
      <formula>F$1=0</formula>
    </cfRule>
    <cfRule type="cellIs" dxfId="369" priority="366" stopIfTrue="1" operator="equal">
      <formula>""</formula>
    </cfRule>
  </conditionalFormatting>
  <conditionalFormatting sqref="D2:D41">
    <cfRule type="expression" dxfId="368" priority="403" stopIfTrue="1">
      <formula>$E2=$BC2</formula>
    </cfRule>
  </conditionalFormatting>
  <conditionalFormatting sqref="E2:E42">
    <cfRule type="expression" dxfId="367" priority="405" stopIfTrue="1">
      <formula>$E2=#REF!</formula>
    </cfRule>
  </conditionalFormatting>
  <conditionalFormatting sqref="G2">
    <cfRule type="expression" dxfId="366" priority="351" stopIfTrue="1">
      <formula>G$1=0</formula>
    </cfRule>
    <cfRule type="cellIs" dxfId="365" priority="352" stopIfTrue="1" operator="equal">
      <formula>""</formula>
    </cfRule>
  </conditionalFormatting>
  <conditionalFormatting sqref="G31:G42 G3:G28">
    <cfRule type="expression" dxfId="364" priority="349" stopIfTrue="1">
      <formula>G$1=0</formula>
    </cfRule>
    <cfRule type="cellIs" dxfId="363" priority="350" stopIfTrue="1" operator="equal">
      <formula>""</formula>
    </cfRule>
  </conditionalFormatting>
  <conditionalFormatting sqref="G29">
    <cfRule type="expression" dxfId="362" priority="347" stopIfTrue="1">
      <formula>G$1=0</formula>
    </cfRule>
    <cfRule type="cellIs" dxfId="361" priority="348" stopIfTrue="1" operator="equal">
      <formula>""</formula>
    </cfRule>
  </conditionalFormatting>
  <conditionalFormatting sqref="G30">
    <cfRule type="expression" dxfId="360" priority="345" stopIfTrue="1">
      <formula>G$1=0</formula>
    </cfRule>
    <cfRule type="cellIs" dxfId="359" priority="346" stopIfTrue="1" operator="equal">
      <formula>""</formula>
    </cfRule>
  </conditionalFormatting>
  <conditionalFormatting sqref="H2">
    <cfRule type="expression" dxfId="358" priority="343" stopIfTrue="1">
      <formula>H$1=0</formula>
    </cfRule>
    <cfRule type="cellIs" dxfId="357" priority="344" stopIfTrue="1" operator="equal">
      <formula>""</formula>
    </cfRule>
  </conditionalFormatting>
  <conditionalFormatting sqref="H31:H42 H3:H28">
    <cfRule type="expression" dxfId="356" priority="341" stopIfTrue="1">
      <formula>H$1=0</formula>
    </cfRule>
    <cfRule type="cellIs" dxfId="355" priority="342" stopIfTrue="1" operator="equal">
      <formula>""</formula>
    </cfRule>
  </conditionalFormatting>
  <conditionalFormatting sqref="H29">
    <cfRule type="expression" dxfId="354" priority="339" stopIfTrue="1">
      <formula>H$1=0</formula>
    </cfRule>
    <cfRule type="cellIs" dxfId="353" priority="340" stopIfTrue="1" operator="equal">
      <formula>""</formula>
    </cfRule>
  </conditionalFormatting>
  <conditionalFormatting sqref="H30">
    <cfRule type="expression" dxfId="352" priority="337" stopIfTrue="1">
      <formula>H$1=0</formula>
    </cfRule>
    <cfRule type="cellIs" dxfId="351" priority="338" stopIfTrue="1" operator="equal">
      <formula>""</formula>
    </cfRule>
  </conditionalFormatting>
  <conditionalFormatting sqref="I2">
    <cfRule type="expression" dxfId="350" priority="335" stopIfTrue="1">
      <formula>I$1=0</formula>
    </cfRule>
    <cfRule type="cellIs" dxfId="349" priority="336" stopIfTrue="1" operator="equal">
      <formula>""</formula>
    </cfRule>
  </conditionalFormatting>
  <conditionalFormatting sqref="I31:I42 I3:I28">
    <cfRule type="expression" dxfId="348" priority="333" stopIfTrue="1">
      <formula>I$1=0</formula>
    </cfRule>
    <cfRule type="cellIs" dxfId="347" priority="334" stopIfTrue="1" operator="equal">
      <formula>""</formula>
    </cfRule>
  </conditionalFormatting>
  <conditionalFormatting sqref="I29">
    <cfRule type="expression" dxfId="346" priority="331" stopIfTrue="1">
      <formula>I$1=0</formula>
    </cfRule>
    <cfRule type="cellIs" dxfId="345" priority="332" stopIfTrue="1" operator="equal">
      <formula>""</formula>
    </cfRule>
  </conditionalFormatting>
  <conditionalFormatting sqref="I30">
    <cfRule type="expression" dxfId="344" priority="329" stopIfTrue="1">
      <formula>I$1=0</formula>
    </cfRule>
    <cfRule type="cellIs" dxfId="343" priority="330" stopIfTrue="1" operator="equal">
      <formula>""</formula>
    </cfRule>
  </conditionalFormatting>
  <conditionalFormatting sqref="J2">
    <cfRule type="expression" dxfId="342" priority="327" stopIfTrue="1">
      <formula>J$1=0</formula>
    </cfRule>
    <cfRule type="cellIs" dxfId="341" priority="328" stopIfTrue="1" operator="equal">
      <formula>""</formula>
    </cfRule>
  </conditionalFormatting>
  <conditionalFormatting sqref="J31:J42 J3:J28">
    <cfRule type="expression" dxfId="340" priority="325" stopIfTrue="1">
      <formula>J$1=0</formula>
    </cfRule>
    <cfRule type="cellIs" dxfId="339" priority="326" stopIfTrue="1" operator="equal">
      <formula>""</formula>
    </cfRule>
  </conditionalFormatting>
  <conditionalFormatting sqref="J29">
    <cfRule type="expression" dxfId="338" priority="323" stopIfTrue="1">
      <formula>J$1=0</formula>
    </cfRule>
    <cfRule type="cellIs" dxfId="337" priority="324" stopIfTrue="1" operator="equal">
      <formula>""</formula>
    </cfRule>
  </conditionalFormatting>
  <conditionalFormatting sqref="J30">
    <cfRule type="expression" dxfId="336" priority="321" stopIfTrue="1">
      <formula>J$1=0</formula>
    </cfRule>
    <cfRule type="cellIs" dxfId="335" priority="322" stopIfTrue="1" operator="equal">
      <formula>""</formula>
    </cfRule>
  </conditionalFormatting>
  <conditionalFormatting sqref="K2">
    <cfRule type="expression" dxfId="334" priority="319" stopIfTrue="1">
      <formula>K$1=0</formula>
    </cfRule>
    <cfRule type="cellIs" dxfId="333" priority="320" stopIfTrue="1" operator="equal">
      <formula>""</formula>
    </cfRule>
  </conditionalFormatting>
  <conditionalFormatting sqref="K31:K42 K3:K28">
    <cfRule type="expression" dxfId="332" priority="317" stopIfTrue="1">
      <formula>K$1=0</formula>
    </cfRule>
    <cfRule type="cellIs" dxfId="331" priority="318" stopIfTrue="1" operator="equal">
      <formula>""</formula>
    </cfRule>
  </conditionalFormatting>
  <conditionalFormatting sqref="K29">
    <cfRule type="expression" dxfId="330" priority="315" stopIfTrue="1">
      <formula>K$1=0</formula>
    </cfRule>
    <cfRule type="cellIs" dxfId="329" priority="316" stopIfTrue="1" operator="equal">
      <formula>""</formula>
    </cfRule>
  </conditionalFormatting>
  <conditionalFormatting sqref="K30">
    <cfRule type="expression" dxfId="328" priority="313" stopIfTrue="1">
      <formula>K$1=0</formula>
    </cfRule>
    <cfRule type="cellIs" dxfId="327" priority="314" stopIfTrue="1" operator="equal">
      <formula>""</formula>
    </cfRule>
  </conditionalFormatting>
  <conditionalFormatting sqref="L2">
    <cfRule type="expression" dxfId="326" priority="311" stopIfTrue="1">
      <formula>L$1=0</formula>
    </cfRule>
    <cfRule type="cellIs" dxfId="325" priority="312" stopIfTrue="1" operator="equal">
      <formula>""</formula>
    </cfRule>
  </conditionalFormatting>
  <conditionalFormatting sqref="L31:L42 L3:L28">
    <cfRule type="expression" dxfId="324" priority="309" stopIfTrue="1">
      <formula>L$1=0</formula>
    </cfRule>
    <cfRule type="cellIs" dxfId="323" priority="310" stopIfTrue="1" operator="equal">
      <formula>""</formula>
    </cfRule>
  </conditionalFormatting>
  <conditionalFormatting sqref="L29">
    <cfRule type="expression" dxfId="322" priority="307" stopIfTrue="1">
      <formula>L$1=0</formula>
    </cfRule>
    <cfRule type="cellIs" dxfId="321" priority="308" stopIfTrue="1" operator="equal">
      <formula>""</formula>
    </cfRule>
  </conditionalFormatting>
  <conditionalFormatting sqref="L30">
    <cfRule type="expression" dxfId="320" priority="305" stopIfTrue="1">
      <formula>L$1=0</formula>
    </cfRule>
    <cfRule type="cellIs" dxfId="319" priority="306" stopIfTrue="1" operator="equal">
      <formula>""</formula>
    </cfRule>
  </conditionalFormatting>
  <conditionalFormatting sqref="M2">
    <cfRule type="expression" dxfId="318" priority="303" stopIfTrue="1">
      <formula>M$1=0</formula>
    </cfRule>
    <cfRule type="cellIs" dxfId="317" priority="304" stopIfTrue="1" operator="equal">
      <formula>""</formula>
    </cfRule>
  </conditionalFormatting>
  <conditionalFormatting sqref="M31:M42 M3:M28">
    <cfRule type="expression" dxfId="316" priority="301" stopIfTrue="1">
      <formula>M$1=0</formula>
    </cfRule>
    <cfRule type="cellIs" dxfId="315" priority="302" stopIfTrue="1" operator="equal">
      <formula>""</formula>
    </cfRule>
  </conditionalFormatting>
  <conditionalFormatting sqref="M29">
    <cfRule type="expression" dxfId="314" priority="299" stopIfTrue="1">
      <formula>M$1=0</formula>
    </cfRule>
    <cfRule type="cellIs" dxfId="313" priority="300" stopIfTrue="1" operator="equal">
      <formula>""</formula>
    </cfRule>
  </conditionalFormatting>
  <conditionalFormatting sqref="M30">
    <cfRule type="expression" dxfId="312" priority="297" stopIfTrue="1">
      <formula>M$1=0</formula>
    </cfRule>
    <cfRule type="cellIs" dxfId="311" priority="298" stopIfTrue="1" operator="equal">
      <formula>""</formula>
    </cfRule>
  </conditionalFormatting>
  <conditionalFormatting sqref="N2">
    <cfRule type="expression" dxfId="310" priority="295" stopIfTrue="1">
      <formula>N$1=0</formula>
    </cfRule>
    <cfRule type="cellIs" dxfId="309" priority="296" stopIfTrue="1" operator="equal">
      <formula>""</formula>
    </cfRule>
  </conditionalFormatting>
  <conditionalFormatting sqref="N31:N42 N3:N28">
    <cfRule type="expression" dxfId="308" priority="293" stopIfTrue="1">
      <formula>N$1=0</formula>
    </cfRule>
    <cfRule type="cellIs" dxfId="307" priority="294" stopIfTrue="1" operator="equal">
      <formula>""</formula>
    </cfRule>
  </conditionalFormatting>
  <conditionalFormatting sqref="N29">
    <cfRule type="expression" dxfId="306" priority="291" stopIfTrue="1">
      <formula>N$1=0</formula>
    </cfRule>
    <cfRule type="cellIs" dxfId="305" priority="292" stopIfTrue="1" operator="equal">
      <formula>""</formula>
    </cfRule>
  </conditionalFormatting>
  <conditionalFormatting sqref="N30">
    <cfRule type="expression" dxfId="304" priority="289" stopIfTrue="1">
      <formula>N$1=0</formula>
    </cfRule>
    <cfRule type="cellIs" dxfId="303" priority="290" stopIfTrue="1" operator="equal">
      <formula>""</formula>
    </cfRule>
  </conditionalFormatting>
  <conditionalFormatting sqref="O2">
    <cfRule type="expression" dxfId="302" priority="287" stopIfTrue="1">
      <formula>O$1=0</formula>
    </cfRule>
    <cfRule type="cellIs" dxfId="301" priority="288" stopIfTrue="1" operator="equal">
      <formula>""</formula>
    </cfRule>
  </conditionalFormatting>
  <conditionalFormatting sqref="O31:O42 O3:O28">
    <cfRule type="expression" dxfId="300" priority="285" stopIfTrue="1">
      <formula>O$1=0</formula>
    </cfRule>
    <cfRule type="cellIs" dxfId="299" priority="286" stopIfTrue="1" operator="equal">
      <formula>""</formula>
    </cfRule>
  </conditionalFormatting>
  <conditionalFormatting sqref="O29">
    <cfRule type="expression" dxfId="298" priority="283" stopIfTrue="1">
      <formula>O$1=0</formula>
    </cfRule>
    <cfRule type="cellIs" dxfId="297" priority="284" stopIfTrue="1" operator="equal">
      <formula>""</formula>
    </cfRule>
  </conditionalFormatting>
  <conditionalFormatting sqref="O30">
    <cfRule type="expression" dxfId="296" priority="281" stopIfTrue="1">
      <formula>O$1=0</formula>
    </cfRule>
    <cfRule type="cellIs" dxfId="295" priority="282" stopIfTrue="1" operator="equal">
      <formula>""</formula>
    </cfRule>
  </conditionalFormatting>
  <conditionalFormatting sqref="P2">
    <cfRule type="expression" dxfId="294" priority="279" stopIfTrue="1">
      <formula>P$1=0</formula>
    </cfRule>
    <cfRule type="cellIs" dxfId="293" priority="280" stopIfTrue="1" operator="equal">
      <formula>""</formula>
    </cfRule>
  </conditionalFormatting>
  <conditionalFormatting sqref="P31:P42 P3:P28">
    <cfRule type="expression" dxfId="292" priority="277" stopIfTrue="1">
      <formula>P$1=0</formula>
    </cfRule>
    <cfRule type="cellIs" dxfId="291" priority="278" stopIfTrue="1" operator="equal">
      <formula>""</formula>
    </cfRule>
  </conditionalFormatting>
  <conditionalFormatting sqref="P29">
    <cfRule type="expression" dxfId="290" priority="275" stopIfTrue="1">
      <formula>P$1=0</formula>
    </cfRule>
    <cfRule type="cellIs" dxfId="289" priority="276" stopIfTrue="1" operator="equal">
      <formula>""</formula>
    </cfRule>
  </conditionalFormatting>
  <conditionalFormatting sqref="P30">
    <cfRule type="expression" dxfId="288" priority="273" stopIfTrue="1">
      <formula>P$1=0</formula>
    </cfRule>
    <cfRule type="cellIs" dxfId="287" priority="274" stopIfTrue="1" operator="equal">
      <formula>""</formula>
    </cfRule>
  </conditionalFormatting>
  <conditionalFormatting sqref="Q2">
    <cfRule type="expression" dxfId="286" priority="271" stopIfTrue="1">
      <formula>Q$1=0</formula>
    </cfRule>
    <cfRule type="cellIs" dxfId="285" priority="272" stopIfTrue="1" operator="equal">
      <formula>""</formula>
    </cfRule>
  </conditionalFormatting>
  <conditionalFormatting sqref="Q31:Q42 Q3:Q28">
    <cfRule type="expression" dxfId="284" priority="269" stopIfTrue="1">
      <formula>Q$1=0</formula>
    </cfRule>
    <cfRule type="cellIs" dxfId="283" priority="270" stopIfTrue="1" operator="equal">
      <formula>""</formula>
    </cfRule>
  </conditionalFormatting>
  <conditionalFormatting sqref="Q29">
    <cfRule type="expression" dxfId="282" priority="267" stopIfTrue="1">
      <formula>Q$1=0</formula>
    </cfRule>
    <cfRule type="cellIs" dxfId="281" priority="268" stopIfTrue="1" operator="equal">
      <formula>""</formula>
    </cfRule>
  </conditionalFormatting>
  <conditionalFormatting sqref="Q30">
    <cfRule type="expression" dxfId="280" priority="265" stopIfTrue="1">
      <formula>Q$1=0</formula>
    </cfRule>
    <cfRule type="cellIs" dxfId="279" priority="266" stopIfTrue="1" operator="equal">
      <formula>""</formula>
    </cfRule>
  </conditionalFormatting>
  <conditionalFormatting sqref="R2">
    <cfRule type="expression" dxfId="278" priority="263" stopIfTrue="1">
      <formula>R$1=0</formula>
    </cfRule>
    <cfRule type="cellIs" dxfId="277" priority="264" stopIfTrue="1" operator="equal">
      <formula>""</formula>
    </cfRule>
  </conditionalFormatting>
  <conditionalFormatting sqref="R31:R42 R3:R28">
    <cfRule type="expression" dxfId="276" priority="261" stopIfTrue="1">
      <formula>R$1=0</formula>
    </cfRule>
    <cfRule type="cellIs" dxfId="275" priority="262" stopIfTrue="1" operator="equal">
      <formula>""</formula>
    </cfRule>
  </conditionalFormatting>
  <conditionalFormatting sqref="R29">
    <cfRule type="expression" dxfId="274" priority="259" stopIfTrue="1">
      <formula>R$1=0</formula>
    </cfRule>
    <cfRule type="cellIs" dxfId="273" priority="260" stopIfTrue="1" operator="equal">
      <formula>""</formula>
    </cfRule>
  </conditionalFormatting>
  <conditionalFormatting sqref="R30">
    <cfRule type="expression" dxfId="272" priority="257" stopIfTrue="1">
      <formula>R$1=0</formula>
    </cfRule>
    <cfRule type="cellIs" dxfId="271" priority="258" stopIfTrue="1" operator="equal">
      <formula>""</formula>
    </cfRule>
  </conditionalFormatting>
  <conditionalFormatting sqref="S2">
    <cfRule type="expression" dxfId="270" priority="255" stopIfTrue="1">
      <formula>S$1=0</formula>
    </cfRule>
    <cfRule type="cellIs" dxfId="269" priority="256" stopIfTrue="1" operator="equal">
      <formula>""</formula>
    </cfRule>
  </conditionalFormatting>
  <conditionalFormatting sqref="S31:S42 S3:S28">
    <cfRule type="expression" dxfId="268" priority="253" stopIfTrue="1">
      <formula>S$1=0</formula>
    </cfRule>
    <cfRule type="cellIs" dxfId="267" priority="254" stopIfTrue="1" operator="equal">
      <formula>""</formula>
    </cfRule>
  </conditionalFormatting>
  <conditionalFormatting sqref="S29">
    <cfRule type="expression" dxfId="266" priority="251" stopIfTrue="1">
      <formula>S$1=0</formula>
    </cfRule>
    <cfRule type="cellIs" dxfId="265" priority="252" stopIfTrue="1" operator="equal">
      <formula>""</formula>
    </cfRule>
  </conditionalFormatting>
  <conditionalFormatting sqref="S30">
    <cfRule type="expression" dxfId="264" priority="249" stopIfTrue="1">
      <formula>S$1=0</formula>
    </cfRule>
    <cfRule type="cellIs" dxfId="263" priority="250" stopIfTrue="1" operator="equal">
      <formula>""</formula>
    </cfRule>
  </conditionalFormatting>
  <conditionalFormatting sqref="T2">
    <cfRule type="expression" dxfId="262" priority="247" stopIfTrue="1">
      <formula>T$1=0</formula>
    </cfRule>
    <cfRule type="cellIs" dxfId="261" priority="248" stopIfTrue="1" operator="equal">
      <formula>""</formula>
    </cfRule>
  </conditionalFormatting>
  <conditionalFormatting sqref="T31:T42 T3:T28">
    <cfRule type="expression" dxfId="260" priority="245" stopIfTrue="1">
      <formula>T$1=0</formula>
    </cfRule>
    <cfRule type="cellIs" dxfId="259" priority="246" stopIfTrue="1" operator="equal">
      <formula>""</formula>
    </cfRule>
  </conditionalFormatting>
  <conditionalFormatting sqref="T29">
    <cfRule type="expression" dxfId="258" priority="243" stopIfTrue="1">
      <formula>T$1=0</formula>
    </cfRule>
    <cfRule type="cellIs" dxfId="257" priority="244" stopIfTrue="1" operator="equal">
      <formula>""</formula>
    </cfRule>
  </conditionalFormatting>
  <conditionalFormatting sqref="T30">
    <cfRule type="expression" dxfId="256" priority="241" stopIfTrue="1">
      <formula>T$1=0</formula>
    </cfRule>
    <cfRule type="cellIs" dxfId="255" priority="242" stopIfTrue="1" operator="equal">
      <formula>""</formula>
    </cfRule>
  </conditionalFormatting>
  <conditionalFormatting sqref="U2">
    <cfRule type="expression" dxfId="254" priority="239" stopIfTrue="1">
      <formula>U$1=0</formula>
    </cfRule>
    <cfRule type="cellIs" dxfId="253" priority="240" stopIfTrue="1" operator="equal">
      <formula>""</formula>
    </cfRule>
  </conditionalFormatting>
  <conditionalFormatting sqref="U31:U42 U3:U28">
    <cfRule type="expression" dxfId="252" priority="237" stopIfTrue="1">
      <formula>U$1=0</formula>
    </cfRule>
    <cfRule type="cellIs" dxfId="251" priority="238" stopIfTrue="1" operator="equal">
      <formula>""</formula>
    </cfRule>
  </conditionalFormatting>
  <conditionalFormatting sqref="U29">
    <cfRule type="expression" dxfId="250" priority="235" stopIfTrue="1">
      <formula>U$1=0</formula>
    </cfRule>
    <cfRule type="cellIs" dxfId="249" priority="236" stopIfTrue="1" operator="equal">
      <formula>""</formula>
    </cfRule>
  </conditionalFormatting>
  <conditionalFormatting sqref="U30">
    <cfRule type="expression" dxfId="248" priority="233" stopIfTrue="1">
      <formula>U$1=0</formula>
    </cfRule>
    <cfRule type="cellIs" dxfId="247" priority="234" stopIfTrue="1" operator="equal">
      <formula>""</formula>
    </cfRule>
  </conditionalFormatting>
  <conditionalFormatting sqref="V2">
    <cfRule type="expression" dxfId="246" priority="231" stopIfTrue="1">
      <formula>V$1=0</formula>
    </cfRule>
    <cfRule type="cellIs" dxfId="245" priority="232" stopIfTrue="1" operator="equal">
      <formula>""</formula>
    </cfRule>
  </conditionalFormatting>
  <conditionalFormatting sqref="V31:V42 V3:V28">
    <cfRule type="expression" dxfId="244" priority="229" stopIfTrue="1">
      <formula>V$1=0</formula>
    </cfRule>
    <cfRule type="cellIs" dxfId="243" priority="230" stopIfTrue="1" operator="equal">
      <formula>""</formula>
    </cfRule>
  </conditionalFormatting>
  <conditionalFormatting sqref="V29">
    <cfRule type="expression" dxfId="242" priority="227" stopIfTrue="1">
      <formula>V$1=0</formula>
    </cfRule>
    <cfRule type="cellIs" dxfId="241" priority="228" stopIfTrue="1" operator="equal">
      <formula>""</formula>
    </cfRule>
  </conditionalFormatting>
  <conditionalFormatting sqref="V30">
    <cfRule type="expression" dxfId="240" priority="225" stopIfTrue="1">
      <formula>V$1=0</formula>
    </cfRule>
    <cfRule type="cellIs" dxfId="239" priority="226" stopIfTrue="1" operator="equal">
      <formula>""</formula>
    </cfRule>
  </conditionalFormatting>
  <conditionalFormatting sqref="W2">
    <cfRule type="expression" dxfId="238" priority="223" stopIfTrue="1">
      <formula>W$1=0</formula>
    </cfRule>
    <cfRule type="cellIs" dxfId="237" priority="224" stopIfTrue="1" operator="equal">
      <formula>""</formula>
    </cfRule>
  </conditionalFormatting>
  <conditionalFormatting sqref="W31:W42 W3:W28">
    <cfRule type="expression" dxfId="236" priority="221" stopIfTrue="1">
      <formula>W$1=0</formula>
    </cfRule>
    <cfRule type="cellIs" dxfId="235" priority="222" stopIfTrue="1" operator="equal">
      <formula>""</formula>
    </cfRule>
  </conditionalFormatting>
  <conditionalFormatting sqref="W29">
    <cfRule type="expression" dxfId="234" priority="219" stopIfTrue="1">
      <formula>W$1=0</formula>
    </cfRule>
    <cfRule type="cellIs" dxfId="233" priority="220" stopIfTrue="1" operator="equal">
      <formula>""</formula>
    </cfRule>
  </conditionalFormatting>
  <conditionalFormatting sqref="W30">
    <cfRule type="expression" dxfId="232" priority="217" stopIfTrue="1">
      <formula>W$1=0</formula>
    </cfRule>
    <cfRule type="cellIs" dxfId="231" priority="218" stopIfTrue="1" operator="equal">
      <formula>""</formula>
    </cfRule>
  </conditionalFormatting>
  <conditionalFormatting sqref="X2">
    <cfRule type="expression" dxfId="230" priority="215" stopIfTrue="1">
      <formula>X$1=0</formula>
    </cfRule>
    <cfRule type="cellIs" dxfId="229" priority="216" stopIfTrue="1" operator="equal">
      <formula>""</formula>
    </cfRule>
  </conditionalFormatting>
  <conditionalFormatting sqref="X31:X42 X3:X28">
    <cfRule type="expression" dxfId="228" priority="213" stopIfTrue="1">
      <formula>X$1=0</formula>
    </cfRule>
    <cfRule type="cellIs" dxfId="227" priority="214" stopIfTrue="1" operator="equal">
      <formula>""</formula>
    </cfRule>
  </conditionalFormatting>
  <conditionalFormatting sqref="X29">
    <cfRule type="expression" dxfId="226" priority="211" stopIfTrue="1">
      <formula>X$1=0</formula>
    </cfRule>
    <cfRule type="cellIs" dxfId="225" priority="212" stopIfTrue="1" operator="equal">
      <formula>""</formula>
    </cfRule>
  </conditionalFormatting>
  <conditionalFormatting sqref="X30">
    <cfRule type="expression" dxfId="224" priority="209" stopIfTrue="1">
      <formula>X$1=0</formula>
    </cfRule>
    <cfRule type="cellIs" dxfId="223" priority="210" stopIfTrue="1" operator="equal">
      <formula>""</formula>
    </cfRule>
  </conditionalFormatting>
  <conditionalFormatting sqref="Y2">
    <cfRule type="expression" dxfId="222" priority="207" stopIfTrue="1">
      <formula>Y$1=0</formula>
    </cfRule>
    <cfRule type="cellIs" dxfId="221" priority="208" stopIfTrue="1" operator="equal">
      <formula>""</formula>
    </cfRule>
  </conditionalFormatting>
  <conditionalFormatting sqref="Y31:Y42 Y3:Y28">
    <cfRule type="expression" dxfId="220" priority="205" stopIfTrue="1">
      <formula>Y$1=0</formula>
    </cfRule>
    <cfRule type="cellIs" dxfId="219" priority="206" stopIfTrue="1" operator="equal">
      <formula>""</formula>
    </cfRule>
  </conditionalFormatting>
  <conditionalFormatting sqref="Y29">
    <cfRule type="expression" dxfId="218" priority="203" stopIfTrue="1">
      <formula>Y$1=0</formula>
    </cfRule>
    <cfRule type="cellIs" dxfId="217" priority="204" stopIfTrue="1" operator="equal">
      <formula>""</formula>
    </cfRule>
  </conditionalFormatting>
  <conditionalFormatting sqref="Y30">
    <cfRule type="expression" dxfId="216" priority="201" stopIfTrue="1">
      <formula>Y$1=0</formula>
    </cfRule>
    <cfRule type="cellIs" dxfId="215" priority="202" stopIfTrue="1" operator="equal">
      <formula>""</formula>
    </cfRule>
  </conditionalFormatting>
  <conditionalFormatting sqref="Z2">
    <cfRule type="expression" dxfId="214" priority="199" stopIfTrue="1">
      <formula>Z$1=0</formula>
    </cfRule>
    <cfRule type="cellIs" dxfId="213" priority="200" stopIfTrue="1" operator="equal">
      <formula>""</formula>
    </cfRule>
  </conditionalFormatting>
  <conditionalFormatting sqref="Z31:Z42 Z3:Z28">
    <cfRule type="expression" dxfId="212" priority="197" stopIfTrue="1">
      <formula>Z$1=0</formula>
    </cfRule>
    <cfRule type="cellIs" dxfId="211" priority="198" stopIfTrue="1" operator="equal">
      <formula>""</formula>
    </cfRule>
  </conditionalFormatting>
  <conditionalFormatting sqref="Z29">
    <cfRule type="expression" dxfId="210" priority="195" stopIfTrue="1">
      <formula>Z$1=0</formula>
    </cfRule>
    <cfRule type="cellIs" dxfId="209" priority="196" stopIfTrue="1" operator="equal">
      <formula>""</formula>
    </cfRule>
  </conditionalFormatting>
  <conditionalFormatting sqref="Z30">
    <cfRule type="expression" dxfId="208" priority="193" stopIfTrue="1">
      <formula>Z$1=0</formula>
    </cfRule>
    <cfRule type="cellIs" dxfId="207" priority="194" stopIfTrue="1" operator="equal">
      <formula>""</formula>
    </cfRule>
  </conditionalFormatting>
  <conditionalFormatting sqref="AA2">
    <cfRule type="expression" dxfId="206" priority="191" stopIfTrue="1">
      <formula>AA$1=0</formula>
    </cfRule>
    <cfRule type="cellIs" dxfId="205" priority="192" stopIfTrue="1" operator="equal">
      <formula>""</formula>
    </cfRule>
  </conditionalFormatting>
  <conditionalFormatting sqref="AA31:AA42 AA3:AA28">
    <cfRule type="expression" dxfId="204" priority="189" stopIfTrue="1">
      <formula>AA$1=0</formula>
    </cfRule>
    <cfRule type="cellIs" dxfId="203" priority="190" stopIfTrue="1" operator="equal">
      <formula>""</formula>
    </cfRule>
  </conditionalFormatting>
  <conditionalFormatting sqref="AA29">
    <cfRule type="expression" dxfId="202" priority="187" stopIfTrue="1">
      <formula>AA$1=0</formula>
    </cfRule>
    <cfRule type="cellIs" dxfId="201" priority="188" stopIfTrue="1" operator="equal">
      <formula>""</formula>
    </cfRule>
  </conditionalFormatting>
  <conditionalFormatting sqref="AA30">
    <cfRule type="expression" dxfId="200" priority="185" stopIfTrue="1">
      <formula>AA$1=0</formula>
    </cfRule>
    <cfRule type="cellIs" dxfId="199" priority="186" stopIfTrue="1" operator="equal">
      <formula>""</formula>
    </cfRule>
  </conditionalFormatting>
  <conditionalFormatting sqref="AB2">
    <cfRule type="expression" dxfId="198" priority="183" stopIfTrue="1">
      <formula>AB$1=0</formula>
    </cfRule>
    <cfRule type="cellIs" dxfId="197" priority="184" stopIfTrue="1" operator="equal">
      <formula>""</formula>
    </cfRule>
  </conditionalFormatting>
  <conditionalFormatting sqref="AB31:AB42 AB3:AB28">
    <cfRule type="expression" dxfId="196" priority="181" stopIfTrue="1">
      <formula>AB$1=0</formula>
    </cfRule>
    <cfRule type="cellIs" dxfId="195" priority="182" stopIfTrue="1" operator="equal">
      <formula>""</formula>
    </cfRule>
  </conditionalFormatting>
  <conditionalFormatting sqref="AB29">
    <cfRule type="expression" dxfId="194" priority="179" stopIfTrue="1">
      <formula>AB$1=0</formula>
    </cfRule>
    <cfRule type="cellIs" dxfId="193" priority="180" stopIfTrue="1" operator="equal">
      <formula>""</formula>
    </cfRule>
  </conditionalFormatting>
  <conditionalFormatting sqref="AB30">
    <cfRule type="expression" dxfId="192" priority="177" stopIfTrue="1">
      <formula>AB$1=0</formula>
    </cfRule>
    <cfRule type="cellIs" dxfId="191" priority="178" stopIfTrue="1" operator="equal">
      <formula>""</formula>
    </cfRule>
  </conditionalFormatting>
  <conditionalFormatting sqref="AC2">
    <cfRule type="expression" dxfId="190" priority="175" stopIfTrue="1">
      <formula>AC$1=0</formula>
    </cfRule>
    <cfRule type="cellIs" dxfId="189" priority="176" stopIfTrue="1" operator="equal">
      <formula>""</formula>
    </cfRule>
  </conditionalFormatting>
  <conditionalFormatting sqref="AC31:AC42 AC3:AC28">
    <cfRule type="expression" dxfId="188" priority="173" stopIfTrue="1">
      <formula>AC$1=0</formula>
    </cfRule>
    <cfRule type="cellIs" dxfId="187" priority="174" stopIfTrue="1" operator="equal">
      <formula>""</formula>
    </cfRule>
  </conditionalFormatting>
  <conditionalFormatting sqref="AC29">
    <cfRule type="expression" dxfId="186" priority="171" stopIfTrue="1">
      <formula>AC$1=0</formula>
    </cfRule>
    <cfRule type="cellIs" dxfId="185" priority="172" stopIfTrue="1" operator="equal">
      <formula>""</formula>
    </cfRule>
  </conditionalFormatting>
  <conditionalFormatting sqref="AC30">
    <cfRule type="expression" dxfId="184" priority="169" stopIfTrue="1">
      <formula>AC$1=0</formula>
    </cfRule>
    <cfRule type="cellIs" dxfId="183" priority="170" stopIfTrue="1" operator="equal">
      <formula>""</formula>
    </cfRule>
  </conditionalFormatting>
  <conditionalFormatting sqref="AD2">
    <cfRule type="expression" dxfId="182" priority="167" stopIfTrue="1">
      <formula>AD$1=0</formula>
    </cfRule>
    <cfRule type="cellIs" dxfId="181" priority="168" stopIfTrue="1" operator="equal">
      <formula>""</formula>
    </cfRule>
  </conditionalFormatting>
  <conditionalFormatting sqref="AD31:AD42 AD3:AD28">
    <cfRule type="expression" dxfId="180" priority="165" stopIfTrue="1">
      <formula>AD$1=0</formula>
    </cfRule>
    <cfRule type="cellIs" dxfId="179" priority="166" stopIfTrue="1" operator="equal">
      <formula>""</formula>
    </cfRule>
  </conditionalFormatting>
  <conditionalFormatting sqref="AD29">
    <cfRule type="expression" dxfId="178" priority="163" stopIfTrue="1">
      <formula>AD$1=0</formula>
    </cfRule>
    <cfRule type="cellIs" dxfId="177" priority="164" stopIfTrue="1" operator="equal">
      <formula>""</formula>
    </cfRule>
  </conditionalFormatting>
  <conditionalFormatting sqref="AD30">
    <cfRule type="expression" dxfId="176" priority="161" stopIfTrue="1">
      <formula>AD$1=0</formula>
    </cfRule>
    <cfRule type="cellIs" dxfId="175" priority="162" stopIfTrue="1" operator="equal">
      <formula>""</formula>
    </cfRule>
  </conditionalFormatting>
  <conditionalFormatting sqref="AE2">
    <cfRule type="expression" dxfId="174" priority="159" stopIfTrue="1">
      <formula>AE$1=0</formula>
    </cfRule>
    <cfRule type="cellIs" dxfId="173" priority="160" stopIfTrue="1" operator="equal">
      <formula>""</formula>
    </cfRule>
  </conditionalFormatting>
  <conditionalFormatting sqref="AE31:AE42 AE3:AE28">
    <cfRule type="expression" dxfId="172" priority="157" stopIfTrue="1">
      <formula>AE$1=0</formula>
    </cfRule>
    <cfRule type="cellIs" dxfId="171" priority="158" stopIfTrue="1" operator="equal">
      <formula>""</formula>
    </cfRule>
  </conditionalFormatting>
  <conditionalFormatting sqref="AE29">
    <cfRule type="expression" dxfId="170" priority="155" stopIfTrue="1">
      <formula>AE$1=0</formula>
    </cfRule>
    <cfRule type="cellIs" dxfId="169" priority="156" stopIfTrue="1" operator="equal">
      <formula>""</formula>
    </cfRule>
  </conditionalFormatting>
  <conditionalFormatting sqref="AE30">
    <cfRule type="expression" dxfId="168" priority="153" stopIfTrue="1">
      <formula>AE$1=0</formula>
    </cfRule>
    <cfRule type="cellIs" dxfId="167" priority="154" stopIfTrue="1" operator="equal">
      <formula>""</formula>
    </cfRule>
  </conditionalFormatting>
  <conditionalFormatting sqref="AF2">
    <cfRule type="expression" dxfId="166" priority="151" stopIfTrue="1">
      <formula>AF$1=0</formula>
    </cfRule>
    <cfRule type="cellIs" dxfId="165" priority="152" stopIfTrue="1" operator="equal">
      <formula>""</formula>
    </cfRule>
  </conditionalFormatting>
  <conditionalFormatting sqref="AF31:AF42 AF3:AF28">
    <cfRule type="expression" dxfId="164" priority="149" stopIfTrue="1">
      <formula>AF$1=0</formula>
    </cfRule>
    <cfRule type="cellIs" dxfId="163" priority="150" stopIfTrue="1" operator="equal">
      <formula>""</formula>
    </cfRule>
  </conditionalFormatting>
  <conditionalFormatting sqref="AF29">
    <cfRule type="expression" dxfId="162" priority="147" stopIfTrue="1">
      <formula>AF$1=0</formula>
    </cfRule>
    <cfRule type="cellIs" dxfId="161" priority="148" stopIfTrue="1" operator="equal">
      <formula>""</formula>
    </cfRule>
  </conditionalFormatting>
  <conditionalFormatting sqref="AF30">
    <cfRule type="expression" dxfId="160" priority="145" stopIfTrue="1">
      <formula>AF$1=0</formula>
    </cfRule>
    <cfRule type="cellIs" dxfId="159" priority="146" stopIfTrue="1" operator="equal">
      <formula>""</formula>
    </cfRule>
  </conditionalFormatting>
  <conditionalFormatting sqref="AG2">
    <cfRule type="expression" dxfId="158" priority="143" stopIfTrue="1">
      <formula>AG$1=0</formula>
    </cfRule>
    <cfRule type="cellIs" dxfId="157" priority="144" stopIfTrue="1" operator="equal">
      <formula>""</formula>
    </cfRule>
  </conditionalFormatting>
  <conditionalFormatting sqref="AG31:AG42 AG3:AG28">
    <cfRule type="expression" dxfId="156" priority="141" stopIfTrue="1">
      <formula>AG$1=0</formula>
    </cfRule>
    <cfRule type="cellIs" dxfId="155" priority="142" stopIfTrue="1" operator="equal">
      <formula>""</formula>
    </cfRule>
  </conditionalFormatting>
  <conditionalFormatting sqref="AG29">
    <cfRule type="expression" dxfId="154" priority="139" stopIfTrue="1">
      <formula>AG$1=0</formula>
    </cfRule>
    <cfRule type="cellIs" dxfId="153" priority="140" stopIfTrue="1" operator="equal">
      <formula>""</formula>
    </cfRule>
  </conditionalFormatting>
  <conditionalFormatting sqref="AG30">
    <cfRule type="expression" dxfId="152" priority="137" stopIfTrue="1">
      <formula>AG$1=0</formula>
    </cfRule>
    <cfRule type="cellIs" dxfId="151" priority="138" stopIfTrue="1" operator="equal">
      <formula>""</formula>
    </cfRule>
  </conditionalFormatting>
  <conditionalFormatting sqref="AH2">
    <cfRule type="expression" dxfId="150" priority="135" stopIfTrue="1">
      <formula>AH$1=0</formula>
    </cfRule>
    <cfRule type="cellIs" dxfId="149" priority="136" stopIfTrue="1" operator="equal">
      <formula>""</formula>
    </cfRule>
  </conditionalFormatting>
  <conditionalFormatting sqref="AH31:AH42 AH3:AH28">
    <cfRule type="expression" dxfId="148" priority="133" stopIfTrue="1">
      <formula>AH$1=0</formula>
    </cfRule>
    <cfRule type="cellIs" dxfId="147" priority="134" stopIfTrue="1" operator="equal">
      <formula>""</formula>
    </cfRule>
  </conditionalFormatting>
  <conditionalFormatting sqref="AH29">
    <cfRule type="expression" dxfId="146" priority="131" stopIfTrue="1">
      <formula>AH$1=0</formula>
    </cfRule>
    <cfRule type="cellIs" dxfId="145" priority="132" stopIfTrue="1" operator="equal">
      <formula>""</formula>
    </cfRule>
  </conditionalFormatting>
  <conditionalFormatting sqref="AH30">
    <cfRule type="expression" dxfId="144" priority="129" stopIfTrue="1">
      <formula>AH$1=0</formula>
    </cfRule>
    <cfRule type="cellIs" dxfId="143" priority="130" stopIfTrue="1" operator="equal">
      <formula>""</formula>
    </cfRule>
  </conditionalFormatting>
  <conditionalFormatting sqref="AI2">
    <cfRule type="expression" dxfId="142" priority="127" stopIfTrue="1">
      <formula>AI$1=0</formula>
    </cfRule>
    <cfRule type="cellIs" dxfId="141" priority="128" stopIfTrue="1" operator="equal">
      <formula>""</formula>
    </cfRule>
  </conditionalFormatting>
  <conditionalFormatting sqref="AI31:AI42 AI3:AI28">
    <cfRule type="expression" dxfId="140" priority="125" stopIfTrue="1">
      <formula>AI$1=0</formula>
    </cfRule>
    <cfRule type="cellIs" dxfId="139" priority="126" stopIfTrue="1" operator="equal">
      <formula>""</formula>
    </cfRule>
  </conditionalFormatting>
  <conditionalFormatting sqref="AI29">
    <cfRule type="expression" dxfId="138" priority="123" stopIfTrue="1">
      <formula>AI$1=0</formula>
    </cfRule>
    <cfRule type="cellIs" dxfId="137" priority="124" stopIfTrue="1" operator="equal">
      <formula>""</formula>
    </cfRule>
  </conditionalFormatting>
  <conditionalFormatting sqref="AI30">
    <cfRule type="expression" dxfId="136" priority="121" stopIfTrue="1">
      <formula>AI$1=0</formula>
    </cfRule>
    <cfRule type="cellIs" dxfId="135" priority="122" stopIfTrue="1" operator="equal">
      <formula>""</formula>
    </cfRule>
  </conditionalFormatting>
  <conditionalFormatting sqref="AJ2">
    <cfRule type="expression" dxfId="134" priority="119" stopIfTrue="1">
      <formula>AJ$1=0</formula>
    </cfRule>
    <cfRule type="cellIs" dxfId="133" priority="120" stopIfTrue="1" operator="equal">
      <formula>""</formula>
    </cfRule>
  </conditionalFormatting>
  <conditionalFormatting sqref="AJ31:AJ42 AJ3:AJ28">
    <cfRule type="expression" dxfId="132" priority="117" stopIfTrue="1">
      <formula>AJ$1=0</formula>
    </cfRule>
    <cfRule type="cellIs" dxfId="131" priority="118" stopIfTrue="1" operator="equal">
      <formula>""</formula>
    </cfRule>
  </conditionalFormatting>
  <conditionalFormatting sqref="AJ29">
    <cfRule type="expression" dxfId="130" priority="115" stopIfTrue="1">
      <formula>AJ$1=0</formula>
    </cfRule>
    <cfRule type="cellIs" dxfId="129" priority="116" stopIfTrue="1" operator="equal">
      <formula>""</formula>
    </cfRule>
  </conditionalFormatting>
  <conditionalFormatting sqref="AJ30">
    <cfRule type="expression" dxfId="128" priority="113" stopIfTrue="1">
      <formula>AJ$1=0</formula>
    </cfRule>
    <cfRule type="cellIs" dxfId="127" priority="114" stopIfTrue="1" operator="equal">
      <formula>""</formula>
    </cfRule>
  </conditionalFormatting>
  <conditionalFormatting sqref="AK2">
    <cfRule type="expression" dxfId="126" priority="111" stopIfTrue="1">
      <formula>AK$1=0</formula>
    </cfRule>
    <cfRule type="cellIs" dxfId="125" priority="112" stopIfTrue="1" operator="equal">
      <formula>""</formula>
    </cfRule>
  </conditionalFormatting>
  <conditionalFormatting sqref="AK31:AK42 AK3:AK28">
    <cfRule type="expression" dxfId="124" priority="109" stopIfTrue="1">
      <formula>AK$1=0</formula>
    </cfRule>
    <cfRule type="cellIs" dxfId="123" priority="110" stopIfTrue="1" operator="equal">
      <formula>""</formula>
    </cfRule>
  </conditionalFormatting>
  <conditionalFormatting sqref="AK29">
    <cfRule type="expression" dxfId="122" priority="107" stopIfTrue="1">
      <formula>AK$1=0</formula>
    </cfRule>
    <cfRule type="cellIs" dxfId="121" priority="108" stopIfTrue="1" operator="equal">
      <formula>""</formula>
    </cfRule>
  </conditionalFormatting>
  <conditionalFormatting sqref="AK30">
    <cfRule type="expression" dxfId="120" priority="105" stopIfTrue="1">
      <formula>AK$1=0</formula>
    </cfRule>
    <cfRule type="cellIs" dxfId="119" priority="106" stopIfTrue="1" operator="equal">
      <formula>""</formula>
    </cfRule>
  </conditionalFormatting>
  <conditionalFormatting sqref="AL2">
    <cfRule type="expression" dxfId="118" priority="103" stopIfTrue="1">
      <formula>AL$1=0</formula>
    </cfRule>
    <cfRule type="cellIs" dxfId="117" priority="104" stopIfTrue="1" operator="equal">
      <formula>""</formula>
    </cfRule>
  </conditionalFormatting>
  <conditionalFormatting sqref="AL31:AL42 AL3:AL28">
    <cfRule type="expression" dxfId="116" priority="101" stopIfTrue="1">
      <formula>AL$1=0</formula>
    </cfRule>
    <cfRule type="cellIs" dxfId="115" priority="102" stopIfTrue="1" operator="equal">
      <formula>""</formula>
    </cfRule>
  </conditionalFormatting>
  <conditionalFormatting sqref="AL29">
    <cfRule type="expression" dxfId="114" priority="99" stopIfTrue="1">
      <formula>AL$1=0</formula>
    </cfRule>
    <cfRule type="cellIs" dxfId="113" priority="100" stopIfTrue="1" operator="equal">
      <formula>""</formula>
    </cfRule>
  </conditionalFormatting>
  <conditionalFormatting sqref="AL30">
    <cfRule type="expression" dxfId="112" priority="97" stopIfTrue="1">
      <formula>AL$1=0</formula>
    </cfRule>
    <cfRule type="cellIs" dxfId="111" priority="98" stopIfTrue="1" operator="equal">
      <formula>""</formula>
    </cfRule>
  </conditionalFormatting>
  <conditionalFormatting sqref="AM2">
    <cfRule type="expression" dxfId="110" priority="95" stopIfTrue="1">
      <formula>AM$1=0</formula>
    </cfRule>
    <cfRule type="cellIs" dxfId="109" priority="96" stopIfTrue="1" operator="equal">
      <formula>""</formula>
    </cfRule>
  </conditionalFormatting>
  <conditionalFormatting sqref="AM31:AM42 AM3:AM28">
    <cfRule type="expression" dxfId="108" priority="93" stopIfTrue="1">
      <formula>AM$1=0</formula>
    </cfRule>
    <cfRule type="cellIs" dxfId="107" priority="94" stopIfTrue="1" operator="equal">
      <formula>""</formula>
    </cfRule>
  </conditionalFormatting>
  <conditionalFormatting sqref="AM29">
    <cfRule type="expression" dxfId="106" priority="91" stopIfTrue="1">
      <formula>AM$1=0</formula>
    </cfRule>
    <cfRule type="cellIs" dxfId="105" priority="92" stopIfTrue="1" operator="equal">
      <formula>""</formula>
    </cfRule>
  </conditionalFormatting>
  <conditionalFormatting sqref="AM30">
    <cfRule type="expression" dxfId="104" priority="89" stopIfTrue="1">
      <formula>AM$1=0</formula>
    </cfRule>
    <cfRule type="cellIs" dxfId="103" priority="90" stopIfTrue="1" operator="equal">
      <formula>""</formula>
    </cfRule>
  </conditionalFormatting>
  <conditionalFormatting sqref="AN2">
    <cfRule type="expression" dxfId="102" priority="87" stopIfTrue="1">
      <formula>AN$1=0</formula>
    </cfRule>
    <cfRule type="cellIs" dxfId="101" priority="88" stopIfTrue="1" operator="equal">
      <formula>""</formula>
    </cfRule>
  </conditionalFormatting>
  <conditionalFormatting sqref="AN31:AN42 AN3:AN28">
    <cfRule type="expression" dxfId="100" priority="85" stopIfTrue="1">
      <formula>AN$1=0</formula>
    </cfRule>
    <cfRule type="cellIs" dxfId="99" priority="86" stopIfTrue="1" operator="equal">
      <formula>""</formula>
    </cfRule>
  </conditionalFormatting>
  <conditionalFormatting sqref="AN29">
    <cfRule type="expression" dxfId="98" priority="83" stopIfTrue="1">
      <formula>AN$1=0</formula>
    </cfRule>
    <cfRule type="cellIs" dxfId="97" priority="84" stopIfTrue="1" operator="equal">
      <formula>""</formula>
    </cfRule>
  </conditionalFormatting>
  <conditionalFormatting sqref="AN30">
    <cfRule type="expression" dxfId="96" priority="81" stopIfTrue="1">
      <formula>AN$1=0</formula>
    </cfRule>
    <cfRule type="cellIs" dxfId="95" priority="82" stopIfTrue="1" operator="equal">
      <formula>""</formula>
    </cfRule>
  </conditionalFormatting>
  <conditionalFormatting sqref="AO2">
    <cfRule type="expression" dxfId="94" priority="79" stopIfTrue="1">
      <formula>AO$1=0</formula>
    </cfRule>
    <cfRule type="cellIs" dxfId="93" priority="80" stopIfTrue="1" operator="equal">
      <formula>""</formula>
    </cfRule>
  </conditionalFormatting>
  <conditionalFormatting sqref="AO31:AO42 AO3:AO28">
    <cfRule type="expression" dxfId="92" priority="77" stopIfTrue="1">
      <formula>AO$1=0</formula>
    </cfRule>
    <cfRule type="cellIs" dxfId="91" priority="78" stopIfTrue="1" operator="equal">
      <formula>""</formula>
    </cfRule>
  </conditionalFormatting>
  <conditionalFormatting sqref="AO29">
    <cfRule type="expression" dxfId="90" priority="75" stopIfTrue="1">
      <formula>AO$1=0</formula>
    </cfRule>
    <cfRule type="cellIs" dxfId="89" priority="76" stopIfTrue="1" operator="equal">
      <formula>""</formula>
    </cfRule>
  </conditionalFormatting>
  <conditionalFormatting sqref="AO30">
    <cfRule type="expression" dxfId="88" priority="73" stopIfTrue="1">
      <formula>AO$1=0</formula>
    </cfRule>
    <cfRule type="cellIs" dxfId="87" priority="74" stopIfTrue="1" operator="equal">
      <formula>""</formula>
    </cfRule>
  </conditionalFormatting>
  <conditionalFormatting sqref="AP2">
    <cfRule type="expression" dxfId="86" priority="71" stopIfTrue="1">
      <formula>AP$1=0</formula>
    </cfRule>
    <cfRule type="cellIs" dxfId="85" priority="72" stopIfTrue="1" operator="equal">
      <formula>""</formula>
    </cfRule>
  </conditionalFormatting>
  <conditionalFormatting sqref="AP31:AP42 AP3:AP28">
    <cfRule type="expression" dxfId="84" priority="69" stopIfTrue="1">
      <formula>AP$1=0</formula>
    </cfRule>
    <cfRule type="cellIs" dxfId="83" priority="70" stopIfTrue="1" operator="equal">
      <formula>""</formula>
    </cfRule>
  </conditionalFormatting>
  <conditionalFormatting sqref="AP29">
    <cfRule type="expression" dxfId="82" priority="67" stopIfTrue="1">
      <formula>AP$1=0</formula>
    </cfRule>
    <cfRule type="cellIs" dxfId="81" priority="68" stopIfTrue="1" operator="equal">
      <formula>""</formula>
    </cfRule>
  </conditionalFormatting>
  <conditionalFormatting sqref="AP30">
    <cfRule type="expression" dxfId="80" priority="65" stopIfTrue="1">
      <formula>AP$1=0</formula>
    </cfRule>
    <cfRule type="cellIs" dxfId="79" priority="66" stopIfTrue="1" operator="equal">
      <formula>""</formula>
    </cfRule>
  </conditionalFormatting>
  <conditionalFormatting sqref="AQ2">
    <cfRule type="expression" dxfId="78" priority="63" stopIfTrue="1">
      <formula>AQ$1=0</formula>
    </cfRule>
    <cfRule type="cellIs" dxfId="77" priority="64" stopIfTrue="1" operator="equal">
      <formula>""</formula>
    </cfRule>
  </conditionalFormatting>
  <conditionalFormatting sqref="AQ31:AQ42 AQ3:AQ28">
    <cfRule type="expression" dxfId="76" priority="61" stopIfTrue="1">
      <formula>AQ$1=0</formula>
    </cfRule>
    <cfRule type="cellIs" dxfId="75" priority="62" stopIfTrue="1" operator="equal">
      <formula>""</formula>
    </cfRule>
  </conditionalFormatting>
  <conditionalFormatting sqref="AQ29">
    <cfRule type="expression" dxfId="74" priority="59" stopIfTrue="1">
      <formula>AQ$1=0</formula>
    </cfRule>
    <cfRule type="cellIs" dxfId="73" priority="60" stopIfTrue="1" operator="equal">
      <formula>""</formula>
    </cfRule>
  </conditionalFormatting>
  <conditionalFormatting sqref="AQ30">
    <cfRule type="expression" dxfId="72" priority="57" stopIfTrue="1">
      <formula>AQ$1=0</formula>
    </cfRule>
    <cfRule type="cellIs" dxfId="71" priority="58" stopIfTrue="1" operator="equal">
      <formula>""</formula>
    </cfRule>
  </conditionalFormatting>
  <conditionalFormatting sqref="AR2">
    <cfRule type="expression" dxfId="70" priority="55" stopIfTrue="1">
      <formula>AR$1=0</formula>
    </cfRule>
    <cfRule type="cellIs" dxfId="69" priority="56" stopIfTrue="1" operator="equal">
      <formula>""</formula>
    </cfRule>
  </conditionalFormatting>
  <conditionalFormatting sqref="AR31:AR42 AR3:AR28">
    <cfRule type="expression" dxfId="68" priority="53" stopIfTrue="1">
      <formula>AR$1=0</formula>
    </cfRule>
    <cfRule type="cellIs" dxfId="67" priority="54" stopIfTrue="1" operator="equal">
      <formula>""</formula>
    </cfRule>
  </conditionalFormatting>
  <conditionalFormatting sqref="AR29">
    <cfRule type="expression" dxfId="66" priority="51" stopIfTrue="1">
      <formula>AR$1=0</formula>
    </cfRule>
    <cfRule type="cellIs" dxfId="65" priority="52" stopIfTrue="1" operator="equal">
      <formula>""</formula>
    </cfRule>
  </conditionalFormatting>
  <conditionalFormatting sqref="AR30">
    <cfRule type="expression" dxfId="64" priority="49" stopIfTrue="1">
      <formula>AR$1=0</formula>
    </cfRule>
    <cfRule type="cellIs" dxfId="63" priority="50" stopIfTrue="1" operator="equal">
      <formula>""</formula>
    </cfRule>
  </conditionalFormatting>
  <conditionalFormatting sqref="AS2">
    <cfRule type="expression" dxfId="62" priority="47" stopIfTrue="1">
      <formula>AS$1=0</formula>
    </cfRule>
    <cfRule type="cellIs" dxfId="61" priority="48" stopIfTrue="1" operator="equal">
      <formula>""</formula>
    </cfRule>
  </conditionalFormatting>
  <conditionalFormatting sqref="AS31:AS42 AS3:AS28">
    <cfRule type="expression" dxfId="60" priority="45" stopIfTrue="1">
      <formula>AS$1=0</formula>
    </cfRule>
    <cfRule type="cellIs" dxfId="59" priority="46" stopIfTrue="1" operator="equal">
      <formula>""</formula>
    </cfRule>
  </conditionalFormatting>
  <conditionalFormatting sqref="AS29">
    <cfRule type="expression" dxfId="58" priority="43" stopIfTrue="1">
      <formula>AS$1=0</formula>
    </cfRule>
    <cfRule type="cellIs" dxfId="57" priority="44" stopIfTrue="1" operator="equal">
      <formula>""</formula>
    </cfRule>
  </conditionalFormatting>
  <conditionalFormatting sqref="AS30">
    <cfRule type="expression" dxfId="56" priority="41" stopIfTrue="1">
      <formula>AS$1=0</formula>
    </cfRule>
    <cfRule type="cellIs" dxfId="55" priority="42" stopIfTrue="1" operator="equal">
      <formula>""</formula>
    </cfRule>
  </conditionalFormatting>
  <conditionalFormatting sqref="AT2">
    <cfRule type="expression" dxfId="54" priority="39" stopIfTrue="1">
      <formula>AT$1=0</formula>
    </cfRule>
    <cfRule type="cellIs" dxfId="53" priority="40" stopIfTrue="1" operator="equal">
      <formula>""</formula>
    </cfRule>
  </conditionalFormatting>
  <conditionalFormatting sqref="AT31:AT42 AT3:AT28">
    <cfRule type="expression" dxfId="52" priority="37" stopIfTrue="1">
      <formula>AT$1=0</formula>
    </cfRule>
    <cfRule type="cellIs" dxfId="51" priority="38" stopIfTrue="1" operator="equal">
      <formula>""</formula>
    </cfRule>
  </conditionalFormatting>
  <conditionalFormatting sqref="AT29">
    <cfRule type="expression" dxfId="50" priority="35" stopIfTrue="1">
      <formula>AT$1=0</formula>
    </cfRule>
    <cfRule type="cellIs" dxfId="49" priority="36" stopIfTrue="1" operator="equal">
      <formula>""</formula>
    </cfRule>
  </conditionalFormatting>
  <conditionalFormatting sqref="AT30">
    <cfRule type="expression" dxfId="48" priority="33" stopIfTrue="1">
      <formula>AT$1=0</formula>
    </cfRule>
    <cfRule type="cellIs" dxfId="47" priority="34" stopIfTrue="1" operator="equal">
      <formula>""</formula>
    </cfRule>
  </conditionalFormatting>
  <conditionalFormatting sqref="AU2">
    <cfRule type="expression" dxfId="46" priority="31" stopIfTrue="1">
      <formula>AU$1=0</formula>
    </cfRule>
    <cfRule type="cellIs" dxfId="45" priority="32" stopIfTrue="1" operator="equal">
      <formula>""</formula>
    </cfRule>
  </conditionalFormatting>
  <conditionalFormatting sqref="AU31:AU42 AU3:AU28">
    <cfRule type="expression" dxfId="44" priority="29" stopIfTrue="1">
      <formula>AU$1=0</formula>
    </cfRule>
    <cfRule type="cellIs" dxfId="43" priority="30" stopIfTrue="1" operator="equal">
      <formula>""</formula>
    </cfRule>
  </conditionalFormatting>
  <conditionalFormatting sqref="AU29">
    <cfRule type="expression" dxfId="42" priority="27" stopIfTrue="1">
      <formula>AU$1=0</formula>
    </cfRule>
    <cfRule type="cellIs" dxfId="41" priority="28" stopIfTrue="1" operator="equal">
      <formula>""</formula>
    </cfRule>
  </conditionalFormatting>
  <conditionalFormatting sqref="AU30">
    <cfRule type="expression" dxfId="40" priority="25" stopIfTrue="1">
      <formula>AU$1=0</formula>
    </cfRule>
    <cfRule type="cellIs" dxfId="39" priority="26" stopIfTrue="1" operator="equal">
      <formula>""</formula>
    </cfRule>
  </conditionalFormatting>
  <conditionalFormatting sqref="AV2">
    <cfRule type="expression" dxfId="38" priority="23" stopIfTrue="1">
      <formula>AV$1=0</formula>
    </cfRule>
    <cfRule type="cellIs" dxfId="37" priority="24" stopIfTrue="1" operator="equal">
      <formula>""</formula>
    </cfRule>
  </conditionalFormatting>
  <conditionalFormatting sqref="AV31:AV42 AV3:AV28">
    <cfRule type="expression" dxfId="36" priority="21" stopIfTrue="1">
      <formula>AV$1=0</formula>
    </cfRule>
    <cfRule type="cellIs" dxfId="35" priority="22" stopIfTrue="1" operator="equal">
      <formula>""</formula>
    </cfRule>
  </conditionalFormatting>
  <conditionalFormatting sqref="AV29">
    <cfRule type="expression" dxfId="34" priority="19" stopIfTrue="1">
      <formula>AV$1=0</formula>
    </cfRule>
    <cfRule type="cellIs" dxfId="33" priority="20" stopIfTrue="1" operator="equal">
      <formula>""</formula>
    </cfRule>
  </conditionalFormatting>
  <conditionalFormatting sqref="AV30">
    <cfRule type="expression" dxfId="32" priority="17" stopIfTrue="1">
      <formula>AV$1=0</formula>
    </cfRule>
    <cfRule type="cellIs" dxfId="31" priority="18" stopIfTrue="1" operator="equal">
      <formula>""</formula>
    </cfRule>
  </conditionalFormatting>
  <conditionalFormatting sqref="AW2">
    <cfRule type="expression" dxfId="30" priority="15" stopIfTrue="1">
      <formula>AW$1=0</formula>
    </cfRule>
    <cfRule type="cellIs" dxfId="29" priority="16" stopIfTrue="1" operator="equal">
      <formula>""</formula>
    </cfRule>
  </conditionalFormatting>
  <conditionalFormatting sqref="AW31:AW42 AW3:AW28">
    <cfRule type="expression" dxfId="28" priority="13" stopIfTrue="1">
      <formula>AW$1=0</formula>
    </cfRule>
    <cfRule type="cellIs" dxfId="27" priority="14" stopIfTrue="1" operator="equal">
      <formula>""</formula>
    </cfRule>
  </conditionalFormatting>
  <conditionalFormatting sqref="AW29">
    <cfRule type="expression" dxfId="26" priority="11" stopIfTrue="1">
      <formula>AW$1=0</formula>
    </cfRule>
    <cfRule type="cellIs" dxfId="25" priority="12" stopIfTrue="1" operator="equal">
      <formula>""</formula>
    </cfRule>
  </conditionalFormatting>
  <conditionalFormatting sqref="AW30">
    <cfRule type="expression" dxfId="24" priority="9" stopIfTrue="1">
      <formula>AW$1=0</formula>
    </cfRule>
    <cfRule type="cellIs" dxfId="23" priority="10" stopIfTrue="1" operator="equal">
      <formula>""</formula>
    </cfRule>
  </conditionalFormatting>
  <conditionalFormatting sqref="AX2">
    <cfRule type="expression" dxfId="22" priority="7" stopIfTrue="1">
      <formula>AX$1=0</formula>
    </cfRule>
    <cfRule type="cellIs" dxfId="21" priority="8" stopIfTrue="1" operator="equal">
      <formula>""</formula>
    </cfRule>
  </conditionalFormatting>
  <conditionalFormatting sqref="AX31:AX42 AX3:AX28">
    <cfRule type="expression" dxfId="20" priority="5" stopIfTrue="1">
      <formula>AX$1=0</formula>
    </cfRule>
    <cfRule type="cellIs" dxfId="19" priority="6" stopIfTrue="1" operator="equal">
      <formula>""</formula>
    </cfRule>
  </conditionalFormatting>
  <conditionalFormatting sqref="AX29">
    <cfRule type="expression" dxfId="18" priority="3" stopIfTrue="1">
      <formula>AX$1=0</formula>
    </cfRule>
    <cfRule type="cellIs" dxfId="17" priority="4" stopIfTrue="1" operator="equal">
      <formula>""</formula>
    </cfRule>
  </conditionalFormatting>
  <conditionalFormatting sqref="AX30">
    <cfRule type="expression" dxfId="16" priority="1" stopIfTrue="1">
      <formula>AX$1=0</formula>
    </cfRule>
    <cfRule type="cellIs" dxfId="15" priority="2" stopIfTrue="1" operator="equal">
      <formula>""</formula>
    </cfRule>
  </conditionalFormatting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tabSelected="1" zoomScale="80" zoomScaleNormal="80" zoomScalePageLayoutView="80" workbookViewId="0">
      <pane xSplit="2" topLeftCell="AE1" activePane="topRight" state="frozenSplit"/>
      <selection pane="topRight" activeCell="A23" sqref="A23:XFD23"/>
    </sheetView>
  </sheetViews>
  <sheetFormatPr defaultColWidth="10.81640625" defaultRowHeight="12.6" x14ac:dyDescent="0.2"/>
  <cols>
    <col min="1" max="1" width="4.54296875" customWidth="1"/>
    <col min="2" max="2" width="21.54296875" bestFit="1" customWidth="1"/>
    <col min="3" max="3" width="10" bestFit="1" customWidth="1"/>
    <col min="4" max="4" width="8.6328125" bestFit="1" customWidth="1"/>
    <col min="5" max="5" width="7.54296875" bestFit="1" customWidth="1"/>
    <col min="6" max="6" width="13.81640625" bestFit="1" customWidth="1"/>
    <col min="7" max="7" width="10.6328125" bestFit="1" customWidth="1"/>
    <col min="8" max="8" width="5.453125" bestFit="1" customWidth="1"/>
    <col min="9" max="9" width="9.6328125" bestFit="1" customWidth="1"/>
    <col min="10" max="10" width="8.453125" bestFit="1" customWidth="1"/>
    <col min="11" max="11" width="10.81640625" bestFit="1" customWidth="1"/>
    <col min="12" max="12" width="8" bestFit="1" customWidth="1"/>
    <col min="13" max="13" width="11.54296875" bestFit="1" customWidth="1"/>
    <col min="14" max="14" width="11.90625" bestFit="1" customWidth="1"/>
    <col min="15" max="15" width="6" bestFit="1" customWidth="1"/>
    <col min="16" max="16" width="12.08984375" bestFit="1" customWidth="1"/>
    <col min="17" max="17" width="9.36328125" bestFit="1" customWidth="1"/>
    <col min="18" max="18" width="12" bestFit="1" customWidth="1"/>
    <col min="19" max="19" width="12.36328125" bestFit="1" customWidth="1"/>
    <col min="20" max="20" width="6.54296875" bestFit="1" customWidth="1"/>
    <col min="21" max="21" width="6.6328125" bestFit="1" customWidth="1"/>
    <col min="22" max="22" width="6.08984375" bestFit="1" customWidth="1"/>
    <col min="23" max="23" width="7.6328125" bestFit="1" customWidth="1"/>
    <col min="24" max="24" width="13" bestFit="1" customWidth="1"/>
    <col min="25" max="25" width="11" bestFit="1" customWidth="1"/>
    <col min="26" max="26" width="5.26953125" bestFit="1" customWidth="1"/>
    <col min="27" max="27" width="10.453125" bestFit="1" customWidth="1"/>
    <col min="28" max="28" width="4.1796875" bestFit="1" customWidth="1"/>
    <col min="29" max="29" width="5.7265625" bestFit="1" customWidth="1"/>
    <col min="30" max="30" width="6.1796875" bestFit="1" customWidth="1"/>
    <col min="31" max="31" width="3.90625" bestFit="1" customWidth="1"/>
    <col min="32" max="32" width="8.81640625" bestFit="1" customWidth="1"/>
    <col min="33" max="33" width="6.6328125" bestFit="1" customWidth="1"/>
    <col min="34" max="34" width="6.453125" bestFit="1" customWidth="1"/>
    <col min="35" max="35" width="8.453125" bestFit="1" customWidth="1"/>
    <col min="36" max="36" width="5.453125" bestFit="1" customWidth="1"/>
    <col min="37" max="37" width="13" bestFit="1" customWidth="1"/>
    <col min="38" max="38" width="13.08984375" bestFit="1" customWidth="1"/>
    <col min="39" max="39" width="7.26953125" bestFit="1" customWidth="1"/>
    <col min="40" max="40" width="6" bestFit="1" customWidth="1"/>
    <col min="41" max="41" width="4.54296875" bestFit="1" customWidth="1"/>
    <col min="42" max="42" width="7.453125" bestFit="1" customWidth="1"/>
    <col min="43" max="43" width="19.1796875" bestFit="1" customWidth="1"/>
    <col min="44" max="44" width="11.26953125" bestFit="1" customWidth="1"/>
    <col min="45" max="45" width="14.453125" bestFit="1" customWidth="1"/>
    <col min="46" max="46" width="11.453125" bestFit="1" customWidth="1"/>
    <col min="47" max="47" width="8.26953125" bestFit="1" customWidth="1"/>
    <col min="48" max="48" width="7.453125" bestFit="1" customWidth="1"/>
    <col min="49" max="49" width="12.453125" customWidth="1"/>
    <col min="50" max="50" width="31.81640625" hidden="1" customWidth="1"/>
    <col min="51" max="51" width="8.7265625" customWidth="1"/>
    <col min="52" max="52" width="8.81640625" customWidth="1"/>
    <col min="53" max="53" width="9.1796875" customWidth="1"/>
  </cols>
  <sheetData>
    <row r="1" spans="1:55" ht="13.8" thickTop="1" thickBot="1" x14ac:dyDescent="0.25">
      <c r="A1" s="67" t="s">
        <v>5</v>
      </c>
      <c r="B1" s="66" t="s">
        <v>29</v>
      </c>
      <c r="C1" s="17" t="str">
        <f>'Games &amp; Picks'!$A2</f>
        <v>New Mexico</v>
      </c>
      <c r="D1" s="17" t="str">
        <f>'Games &amp; Picks'!$A3</f>
        <v>Las Vegas</v>
      </c>
      <c r="E1" s="17" t="str">
        <f>'Games &amp; Picks'!$A4</f>
        <v>Camellia</v>
      </c>
      <c r="F1" s="17" t="str">
        <f>'Games &amp; Picks'!$A5</f>
        <v>AutoNation Cure</v>
      </c>
      <c r="G1" s="17" t="str">
        <f>'Games &amp; Picks'!$A6</f>
        <v>R+L Carriers</v>
      </c>
      <c r="H1" s="17" t="str">
        <f>'Games &amp; Picks'!$A7</f>
        <v>Miami</v>
      </c>
      <c r="I1" s="17" t="str">
        <f>'Games &amp; Picks'!$A8</f>
        <v>Boca Raton</v>
      </c>
      <c r="J1" s="17" t="str">
        <f>'Games &amp; Picks'!$A9</f>
        <v>Poinsettia</v>
      </c>
      <c r="K1" s="17" t="str">
        <f>'Games &amp; Picks'!$A10</f>
        <v>Idaho Potato</v>
      </c>
      <c r="L1" s="17" t="str">
        <f>'Games &amp; Picks'!$A11</f>
        <v>Bahamas</v>
      </c>
      <c r="M1" s="17" t="str">
        <f>'Games &amp; Picks'!$A12</f>
        <v>Armed Forces</v>
      </c>
      <c r="N1" s="17" t="str">
        <f>'Games &amp; Picks'!$A13</f>
        <v>Dollar General</v>
      </c>
      <c r="O1" s="17" t="str">
        <f>'Games &amp; Picks'!$A14</f>
        <v>Hawaii</v>
      </c>
      <c r="P1" s="17" t="str">
        <f>'Games &amp; Picks'!$A15</f>
        <v>St. Petersburg</v>
      </c>
      <c r="Q1" s="17" t="str">
        <f>'Games &amp; Picks'!$A16</f>
        <v>Quick Lane</v>
      </c>
      <c r="R1" s="17" t="str">
        <f>'Games &amp; Picks'!$A17</f>
        <v>Independence</v>
      </c>
      <c r="S1" s="17" t="str">
        <f>'Games &amp; Picks'!$A18</f>
        <v>Heart of Dallas</v>
      </c>
      <c r="T1" s="17" t="str">
        <f>'Games &amp; Picks'!$A19</f>
        <v>Military</v>
      </c>
      <c r="U1" s="17" t="str">
        <f>'Games &amp; Picks'!$A20</f>
        <v>Holiday</v>
      </c>
      <c r="V1" s="17" t="str">
        <f>'Games &amp; Picks'!$A21</f>
        <v>Cactus</v>
      </c>
      <c r="W1" s="17" t="str">
        <f>'Games &amp; Picks'!$A22</f>
        <v>Pinstripe</v>
      </c>
      <c r="X1" s="17" t="str">
        <f>'Games &amp; Picks'!$A23</f>
        <v>Russell Athletic</v>
      </c>
      <c r="Y1" s="17" t="str">
        <f>'Games &amp; Picks'!$A24</f>
        <v>Foster Farms</v>
      </c>
      <c r="Z1" s="12" t="str">
        <f>'Games &amp; Picks'!$A25</f>
        <v>Texas</v>
      </c>
      <c r="AA1" s="12" t="str">
        <f>'Games &amp; Picks'!$A26</f>
        <v>Birmingham</v>
      </c>
      <c r="AB1" s="12" t="str">
        <f>'Games &amp; Picks'!$A27</f>
        <v>Belk</v>
      </c>
      <c r="AC1" s="120" t="str">
        <f>'Games &amp; Picks'!$A28</f>
        <v>Alamo</v>
      </c>
      <c r="AD1" s="12" t="str">
        <f>'Games &amp; Picks'!$A29</f>
        <v>Liberty</v>
      </c>
      <c r="AE1" s="12" t="str">
        <f>'Games &amp; Picks'!$A30</f>
        <v>Sun</v>
      </c>
      <c r="AF1" s="12" t="str">
        <f>'Games &amp; Picks'!$A31</f>
        <v>Music City</v>
      </c>
      <c r="AG1" s="12" t="str">
        <f>'Games &amp; Picks'!$A32</f>
        <v>Arizona</v>
      </c>
      <c r="AH1" s="95" t="str">
        <f>'Games &amp; Picks'!$A33</f>
        <v>Orange</v>
      </c>
      <c r="AI1" s="12" t="str">
        <f>'Games &amp; Picks'!$A34</f>
        <v>TaxSlayer</v>
      </c>
      <c r="AJ1" s="120" t="str">
        <f>'Games &amp; Picks'!$A35</f>
        <v>Citrus</v>
      </c>
      <c r="AK1" s="96" t="str">
        <f>'Games &amp; Picks'!$A36</f>
        <v>Peach (Semi 1)</v>
      </c>
      <c r="AL1" s="96" t="str">
        <f>'Games &amp; Picks'!$A37</f>
        <v>Fiesta (Semi 2)</v>
      </c>
      <c r="AM1" s="12" t="str">
        <f>'Games &amp; Picks'!$A38</f>
        <v>Outback</v>
      </c>
      <c r="AN1" s="95" t="str">
        <f>'Games &amp; Picks'!$A39</f>
        <v>Cotton</v>
      </c>
      <c r="AO1" s="95" t="str">
        <f>'Games &amp; Picks'!$A40</f>
        <v>Rose</v>
      </c>
      <c r="AP1" s="95" t="str">
        <f>'Games &amp; Picks'!$A41</f>
        <v>Sugar</v>
      </c>
      <c r="AQ1" s="101" t="str">
        <f>'Games &amp; Picks'!$A42</f>
        <v>National Championship</v>
      </c>
      <c r="AR1" s="17" t="s">
        <v>18</v>
      </c>
      <c r="AS1" s="59" t="s">
        <v>4</v>
      </c>
      <c r="AT1" s="58" t="s">
        <v>2</v>
      </c>
      <c r="AU1" s="49" t="s">
        <v>28</v>
      </c>
      <c r="AV1" s="41" t="s">
        <v>33</v>
      </c>
      <c r="AW1" s="73" t="s">
        <v>6</v>
      </c>
      <c r="AX1" s="74" t="s">
        <v>7</v>
      </c>
    </row>
    <row r="2" spans="1:55" s="22" customFormat="1" ht="13.2" thickTop="1" x14ac:dyDescent="0.2">
      <c r="A2" s="62">
        <f t="shared" ref="A2:A46" si="0">RANK(AU2,$AU$2:$AU$46)</f>
        <v>35</v>
      </c>
      <c r="B2" s="65" t="str">
        <f>IF('Games &amp; Picks'!F$1="","",'Games &amp; Picks'!F$1)</f>
        <v>Jordan Quinn</v>
      </c>
      <c r="C2" s="47">
        <f>IF('Games &amp; Picks'!E2="x","",IF($B2="","",IF(AND('Games &amp; Picks'!$F$2='Games &amp; Picks'!$E$2,'Games &amp; Picks'!$BB$2=1,'Games &amp; Picks'!$F$2='Games &amp; Picks'!$BC$2),10,IF(AND('Games &amp; Picks'!$F$2='Games &amp; Picks'!$E$2,'Games &amp; Picks'!$BB$2=1),5,IF(AND('Games &amp; Picks'!$F$2='Games &amp; Picks'!$E$2,'Games &amp; Picks'!$BB$2=0),5,0)))))</f>
        <v>5</v>
      </c>
      <c r="D2" s="47">
        <f>IF('Games &amp; Picks'!E3="x","",IF($B2="","",IF(AND('Games &amp; Picks'!$F$3='Games &amp; Picks'!$E$3,'Games &amp; Picks'!$BB$3=1,'Games &amp; Picks'!$F$3='Games &amp; Picks'!$BC$3),10,IF(AND('Games &amp; Picks'!$F$3='Games &amp; Picks'!$E$3,'Games &amp; Picks'!$BB$3=1),5,IF(AND('Games &amp; Picks'!$F$3='Games &amp; Picks'!$E$3,'Games &amp; Picks'!$BB$3=0),5,0)))))</f>
        <v>0</v>
      </c>
      <c r="E2" s="47">
        <f>IF('Games &amp; Picks'!E4="x","",IF($B2="","",IF(AND('Games &amp; Picks'!$F$4='Games &amp; Picks'!$E$4,'Games &amp; Picks'!$BB$4=1,'Games &amp; Picks'!$F$4='Games &amp; Picks'!$BC$4),10,IF(AND('Games &amp; Picks'!$F$4='Games &amp; Picks'!$E$4,'Games &amp; Picks'!$BB$4=1),5,IF(AND('Games &amp; Picks'!$F$4='Games &amp; Picks'!$E$4,'Games &amp; Picks'!$BB$4=0),5,0)))))</f>
        <v>0</v>
      </c>
      <c r="F2" s="47">
        <f>IF('Games &amp; Picks'!E5="x","",IF($B2="","",IF(AND('Games &amp; Picks'!$F$5='Games &amp; Picks'!$E$5,'Games &amp; Picks'!$BB$5=1,'Games &amp; Picks'!$F$5='Games &amp; Picks'!$BC$5),10,IF(AND('Games &amp; Picks'!$F$5='Games &amp; Picks'!$E$5,'Games &amp; Picks'!$BB$5=1),5,IF(AND('Games &amp; Picks'!$F$5='Games &amp; Picks'!$E$5,'Games &amp; Picks'!$BB$5=0),5,0)))))</f>
        <v>0</v>
      </c>
      <c r="G2" s="47">
        <f>IF('Games &amp; Picks'!E6="x","",IF($B2="","",IF(AND('Games &amp; Picks'!$F$6='Games &amp; Picks'!$E$6,'Games &amp; Picks'!$BB$6=1,'Games &amp; Picks'!$F$6='Games &amp; Picks'!$BC$6),10,IF(AND('Games &amp; Picks'!$F$6='Games &amp; Picks'!$E$6,'Games &amp; Picks'!$BB$6=1),5,IF(AND('Games &amp; Picks'!$F$6='Games &amp; Picks'!$E$6,'Games &amp; Picks'!$BB$6=0),5,0)))))</f>
        <v>5</v>
      </c>
      <c r="H2" s="47">
        <f>IF('Games &amp; Picks'!E7="x","",IF($B2="","",IF(AND('Games &amp; Picks'!$F$7='Games &amp; Picks'!$E$7,'Games &amp; Picks'!$BB$7=1,'Games &amp; Picks'!$F$7='Games &amp; Picks'!$BC$7),10,IF(AND('Games &amp; Picks'!$F$7='Games &amp; Picks'!$E$7,'Games &amp; Picks'!$BB$7=1),5,IF(AND('Games &amp; Picks'!$F$7='Games &amp; Picks'!$E$7,'Games &amp; Picks'!$BB$7=0),5,0)))))</f>
        <v>0</v>
      </c>
      <c r="I2" s="47">
        <f>IF('Games &amp; Picks'!E8="x","",IF($B2="","",IF(AND('Games &amp; Picks'!$F$8='Games &amp; Picks'!$E$8,'Games &amp; Picks'!$BB$8=1,'Games &amp; Picks'!$F$8='Games &amp; Picks'!$BC$8),10,IF(AND('Games &amp; Picks'!$F$8='Games &amp; Picks'!$E$8,'Games &amp; Picks'!$BB$8=1),5,IF(AND('Games &amp; Picks'!$F$8='Games &amp; Picks'!$E$8,'Games &amp; Picks'!$BB$8=0),5,0)))))</f>
        <v>5</v>
      </c>
      <c r="J2" s="47">
        <f>IF('Games &amp; Picks'!E9="x","",IF($B2="","",IF(AND('Games &amp; Picks'!$F$9='Games &amp; Picks'!$E$9,'Games &amp; Picks'!$BB$9=1,'Games &amp; Picks'!$F$9='Games &amp; Picks'!$BC$9),10,IF(AND('Games &amp; Picks'!$F$9='Games &amp; Picks'!$E$9,'Games &amp; Picks'!$BB$9=1),5,IF(AND('Games &amp; Picks'!$F$9='Games &amp; Picks'!$E$9,'Games &amp; Picks'!$BB$9=0),5,0)))))</f>
        <v>0</v>
      </c>
      <c r="K2" s="47">
        <f>IF('Games &amp; Picks'!E10="x","",IF($B2="","",IF(AND('Games &amp; Picks'!$F$10='Games &amp; Picks'!$E$10,'Games &amp; Picks'!$BB$10=1,'Games &amp; Picks'!$F$10='Games &amp; Picks'!$BC$10),10,IF(AND('Games &amp; Picks'!$F$10='Games &amp; Picks'!$E$10,'Games &amp; Picks'!$BB$10=1),5,IF(AND('Games &amp; Picks'!$F$10='Games &amp; Picks'!$E$10,'Games &amp; Picks'!$BB$10=0),5,0)))))</f>
        <v>0</v>
      </c>
      <c r="L2" s="47">
        <f>IF('Games &amp; Picks'!E11="x","",IF($B2="","",IF(AND('Games &amp; Picks'!$F$11='Games &amp; Picks'!$E$11,'Games &amp; Picks'!$BB$11=1,'Games &amp; Picks'!$F$11='Games &amp; Picks'!$BC$11),10,IF(AND('Games &amp; Picks'!$F$11='Games &amp; Picks'!$E$11,'Games &amp; Picks'!$BB$11=1),5,IF(AND('Games &amp; Picks'!$F$11='Games &amp; Picks'!$E$11,'Games &amp; Picks'!$BB$11=0),5,0)))))</f>
        <v>0</v>
      </c>
      <c r="M2" s="47">
        <f>IF('Games &amp; Picks'!E12="x","",IF($B2="","",IF(AND('Games &amp; Picks'!$F$12='Games &amp; Picks'!$E$12,'Games &amp; Picks'!$BB$12=1,'Games &amp; Picks'!$F$12='Games &amp; Picks'!$BC$12),10,IF(AND('Games &amp; Picks'!$F$12='Games &amp; Picks'!$E$12,'Games &amp; Picks'!$BB$12=1),5,IF(AND('Games &amp; Picks'!$F$12='Games &amp; Picks'!$E$12,'Games &amp; Picks'!$BB$12=0),5,0)))))</f>
        <v>0</v>
      </c>
      <c r="N2" s="47">
        <f>IF('Games &amp; Picks'!E13="x","",IF($B2="","",IF(AND('Games &amp; Picks'!$F$13='Games &amp; Picks'!$E$13,'Games &amp; Picks'!$BB$13=1,'Games &amp; Picks'!$F$13='Games &amp; Picks'!$BC$13),10,IF(AND('Games &amp; Picks'!$F$13='Games &amp; Picks'!$E$13,'Games &amp; Picks'!$BB$13=1),5,IF(AND('Games &amp; Picks'!$F$13='Games &amp; Picks'!$E$13,'Games &amp; Picks'!$BB$13=0),5,0)))))</f>
        <v>0</v>
      </c>
      <c r="O2" s="47">
        <f>IF('Games &amp; Picks'!E14="x","",IF($B2="","",IF(AND('Games &amp; Picks'!$F$14='Games &amp; Picks'!$E$14,'Games &amp; Picks'!$BB$14=1,'Games &amp; Picks'!$F$14='Games &amp; Picks'!$BC$14),10,IF(AND('Games &amp; Picks'!$F$14='Games &amp; Picks'!$E$14,'Games &amp; Picks'!$BB$14=1),5,IF(AND('Games &amp; Picks'!$F$14='Games &amp; Picks'!$E$14,'Games &amp; Picks'!$BB$14=0),5,0)))))</f>
        <v>0</v>
      </c>
      <c r="P2" s="47">
        <f>IF('Games &amp; Picks'!E15="x","",IF($B2="","",IF(AND('Games &amp; Picks'!$F$15='Games &amp; Picks'!$E$15,'Games &amp; Picks'!$BB$15=1,'Games &amp; Picks'!$F$15='Games &amp; Picks'!$BC$15),10,IF(AND('Games &amp; Picks'!$F$15='Games &amp; Picks'!$E$15,'Games &amp; Picks'!$BB$15=1),5,IF(AND('Games &amp; Picks'!$F$15='Games &amp; Picks'!$E$15,'Games &amp; Picks'!$BB$15=0),5,0)))))</f>
        <v>0</v>
      </c>
      <c r="Q2" s="47">
        <f>IF('Games &amp; Picks'!E16="x","",IF($B2="","",IF(AND('Games &amp; Picks'!$F$16='Games &amp; Picks'!$E$16,'Games &amp; Picks'!$BB$16=1,'Games &amp; Picks'!$F$16='Games &amp; Picks'!$BC$16),10,IF(AND('Games &amp; Picks'!$F$16='Games &amp; Picks'!$E$16,'Games &amp; Picks'!$BB$16=1),5,IF(AND('Games &amp; Picks'!$F$16='Games &amp; Picks'!$E$16,'Games &amp; Picks'!$BB$16=0),5,0)))))</f>
        <v>0</v>
      </c>
      <c r="R2" s="47">
        <f>IF('Games &amp; Picks'!E17="x","",IF($B2="","",IF(AND('Games &amp; Picks'!$F$17='Games &amp; Picks'!$E$17,'Games &amp; Picks'!$BB$17=1,'Games &amp; Picks'!$F$17='Games &amp; Picks'!$BC$17),10,IF(AND('Games &amp; Picks'!$F$17='Games &amp; Picks'!$E$17,'Games &amp; Picks'!$BB$17=1),5,IF(AND('Games &amp; Picks'!$F$17='Games &amp; Picks'!$E$17,'Games &amp; Picks'!$BB$17=0),5,0)))))</f>
        <v>5</v>
      </c>
      <c r="S2" s="47">
        <f>IF('Games &amp; Picks'!E18="x","",IF($B2="","",IF(AND('Games &amp; Picks'!$F$18='Games &amp; Picks'!$E$18,'Games &amp; Picks'!$BB$18=1,'Games &amp; Picks'!$F$18='Games &amp; Picks'!$BC$18),10,IF(AND('Games &amp; Picks'!$F$18='Games &amp; Picks'!$E$18,'Games &amp; Picks'!$BB$18=1),5,IF(AND('Games &amp; Picks'!$F$18='Games &amp; Picks'!$E$18,'Games &amp; Picks'!$BB$18=0),5,0)))))</f>
        <v>0</v>
      </c>
      <c r="T2" s="47">
        <f>IF('Games &amp; Picks'!E19="x","",IF($B2="","",IF(AND('Games &amp; Picks'!$F$19='Games &amp; Picks'!$E$19,'Games &amp; Picks'!$BB$19=1,'Games &amp; Picks'!$F$19='Games &amp; Picks'!$BC$19),10,IF(AND('Games &amp; Picks'!$F$19='Games &amp; Picks'!$E$19,'Games &amp; Picks'!$BB$19=1),5,IF(AND('Games &amp; Picks'!$F$19='Games &amp; Picks'!$E$19,'Games &amp; Picks'!$BB$19=0),5,0)))))</f>
        <v>10</v>
      </c>
      <c r="U2" s="47">
        <f>IF('Games &amp; Picks'!E20="x","",IF($B2="","",IF(AND('Games &amp; Picks'!$F$20='Games &amp; Picks'!$E$20,'Games &amp; Picks'!$BB$20=1,'Games &amp; Picks'!$F$20='Games &amp; Picks'!$BC$20),10,IF(AND('Games &amp; Picks'!$F$20='Games &amp; Picks'!$E$20,'Games &amp; Picks'!$BB$20=1),5,IF(AND('Games &amp; Picks'!$F$20='Games &amp; Picks'!$E$20,'Games &amp; Picks'!$BB$20=0),5,0)))))</f>
        <v>0</v>
      </c>
      <c r="V2" s="47">
        <f>IF('Games &amp; Picks'!E21="x","",IF($B2="","",IF(AND('Games &amp; Picks'!$F$21='Games &amp; Picks'!$E$21,'Games &amp; Picks'!$BB$21=1,'Games &amp; Picks'!$F$21='Games &amp; Picks'!$BC$21),10,IF(AND('Games &amp; Picks'!$F$21='Games &amp; Picks'!$E$21,'Games &amp; Picks'!$BB$21=1),5,IF(AND('Games &amp; Picks'!$F$21='Games &amp; Picks'!$E$21,'Games &amp; Picks'!$BB$21=0),5,0)))))</f>
        <v>5</v>
      </c>
      <c r="W2" s="47">
        <f>IF('Games &amp; Picks'!E22="x","",IF($B2="","",IF(AND('Games &amp; Picks'!$F$22='Games &amp; Picks'!$E$22,'Games &amp; Picks'!$BB$22=1,'Games &amp; Picks'!$F$22='Games &amp; Picks'!$BC$22),10,IF(AND('Games &amp; Picks'!$F$22='Games &amp; Picks'!$E$22,'Games &amp; Picks'!$BB$22=1),5,IF(AND('Games &amp; Picks'!$F$22='Games &amp; Picks'!$E$22,'Games &amp; Picks'!$BB$22=0),5,0)))))</f>
        <v>0</v>
      </c>
      <c r="X2" s="48">
        <f>IF('Games &amp; Picks'!E23="x","",IF($B2="","",IF(AND('Games &amp; Picks'!$F$23='Games &amp; Picks'!$E$23,'Games &amp; Picks'!$BB$23=1,'Games &amp; Picks'!$F$23='Games &amp; Picks'!$BC$23),10,IF(AND('Games &amp; Picks'!$F$23='Games &amp; Picks'!$E$23,'Games &amp; Picks'!$BB$23=1),5,IF(AND('Games &amp; Picks'!$F$23='Games &amp; Picks'!$E$23,'Games &amp; Picks'!$BB$23=0),5,0)))))</f>
        <v>0</v>
      </c>
      <c r="Y2" s="47">
        <f>IF('Games &amp; Picks'!E24="x","",IF($B2="","",IF(AND('Games &amp; Picks'!$F$24='Games &amp; Picks'!$E$24,'Games &amp; Picks'!$BB$24=1,'Games &amp; Picks'!$F$24='Games &amp; Picks'!$BC$24),10,IF(AND('Games &amp; Picks'!$F$24='Games &amp; Picks'!$E$24,'Games &amp; Picks'!$BB$24=1),5,IF(AND('Games &amp; Picks'!$F$24='Games &amp; Picks'!$E$24,'Games &amp; Picks'!$BB$24=0),5,0)))))</f>
        <v>0</v>
      </c>
      <c r="Z2" s="47">
        <f>IF('Games &amp; Picks'!E25="x","",IF($B2="","",IF(AND('Games &amp; Picks'!$F$25='Games &amp; Picks'!$E$25,'Games &amp; Picks'!$BB$25=1,'Games &amp; Picks'!$F$25='Games &amp; Picks'!$BC$25),10,IF(AND('Games &amp; Picks'!$F$25='Games &amp; Picks'!$E$25,'Games &amp; Picks'!$BB$25=1),5,IF(AND('Games &amp; Picks'!$F$25='Games &amp; Picks'!$E$25,'Games &amp; Picks'!$BB$25=0),5,0)))))</f>
        <v>0</v>
      </c>
      <c r="AA2" s="47">
        <f>IF('Games &amp; Picks'!E26="x","",IF($B2="","",IF(AND('Games &amp; Picks'!$F$26='Games &amp; Picks'!$E$26,'Games &amp; Picks'!$BB$26=1,'Games &amp; Picks'!$F$26='Games &amp; Picks'!$BC$26),10,IF(AND('Games &amp; Picks'!$F$26='Games &amp; Picks'!$E$26,'Games &amp; Picks'!$BB$26=1),5,IF(AND('Games &amp; Picks'!$F$26='Games &amp; Picks'!$E$26,'Games &amp; Picks'!$BB$26=0),5,0)))))</f>
        <v>5</v>
      </c>
      <c r="AB2" s="47">
        <f>IF('Games &amp; Picks'!E27="x","",IF($B2="","",IF(AND('Games &amp; Picks'!$F$27='Games &amp; Picks'!$E$27,'Games &amp; Picks'!$BB$27=1,'Games &amp; Picks'!$F$27='Games &amp; Picks'!$BC$27),10,IF(AND('Games &amp; Picks'!$F$27='Games &amp; Picks'!$E$27,'Games &amp; Picks'!$BB$27=1),5,IF(AND('Games &amp; Picks'!$F$27='Games &amp; Picks'!$E$27,'Games &amp; Picks'!$BB$27=0),5,0)))))</f>
        <v>0</v>
      </c>
      <c r="AC2" s="68">
        <f>IF('Games &amp; Picks'!E28="x","",IF($B2="","",IF(AND('Games &amp; Picks'!$F$28='Games &amp; Picks'!$E$28,'Games &amp; Picks'!$BB$28=1,'Games &amp; Picks'!$F$28='Games &amp; Picks'!$BC$28),14,IF(AND('Games &amp; Picks'!$F$28='Games &amp; Picks'!$E$28,'Games &amp; Picks'!$BB$28=1),7,IF(AND('Games &amp; Picks'!$F$28='Games &amp; Picks'!$E$28,'Games &amp; Picks'!$BB$28=0),7,0)))))</f>
        <v>0</v>
      </c>
      <c r="AD2" s="47">
        <f>IF('Games &amp; Picks'!E29="x","",IF($B2="","",IF(AND('Games &amp; Picks'!$F$29='Games &amp; Picks'!$E$29,'Games &amp; Picks'!$BB$29=1,'Games &amp; Picks'!$F$29='Games &amp; Picks'!$BC$29),10,IF(AND('Games &amp; Picks'!$F$29='Games &amp; Picks'!$E$29,'Games &amp; Picks'!$BB$29=1),5,IF(AND('Games &amp; Picks'!$F$29='Games &amp; Picks'!$E$29,'Games &amp; Picks'!$BB$29=0),5,0)))))</f>
        <v>0</v>
      </c>
      <c r="AE2" s="47">
        <f>IF('Games &amp; Picks'!E30="x","",IF($B2="","",IF(AND('Games &amp; Picks'!$F$30='Games &amp; Picks'!$E$30,'Games &amp; Picks'!$BB$30=1,'Games &amp; Picks'!$F$30='Games &amp; Picks'!$BC$30),10,IF(AND('Games &amp; Picks'!$F$30='Games &amp; Picks'!$E$30,'Games &amp; Picks'!$BB$30=1),5,IF(AND('Games &amp; Picks'!$F$30='Games &amp; Picks'!$E$30,'Games &amp; Picks'!$BB$30=0),5,0)))))</f>
        <v>5</v>
      </c>
      <c r="AF2" s="47">
        <f>IF('Games &amp; Picks'!E31="x","",IF($B2="","",IF(AND('Games &amp; Picks'!$F$31='Games &amp; Picks'!$E$31,'Games &amp; Picks'!$BB$31=1,'Games &amp; Picks'!$F$31='Games &amp; Picks'!$BC$31),10,IF(AND('Games &amp; Picks'!$F$31='Games &amp; Picks'!$E$31,'Games &amp; Picks'!$BB$31=1),5,IF(AND('Games &amp; Picks'!$F$31='Games &amp; Picks'!$E$31,'Games &amp; Picks'!$BB$31=0),5,0)))))</f>
        <v>5</v>
      </c>
      <c r="AG2" s="47">
        <f>IF('Games &amp; Picks'!E32="x","",IF($B2="","",IF(AND('Games &amp; Picks'!$F$32='Games &amp; Picks'!$E$32,'Games &amp; Picks'!$BB$32=1,'Games &amp; Picks'!$F$32='Games &amp; Picks'!$BC$32),10,IF(AND('Games &amp; Picks'!$F$32='Games &amp; Picks'!$E$32,'Games &amp; Picks'!$BB$32=1),5,IF(AND('Games &amp; Picks'!$F$32='Games &amp; Picks'!$E$32,'Games &amp; Picks'!$BB$32=0),5,0)))))</f>
        <v>5</v>
      </c>
      <c r="AH2" s="47">
        <f>IF('Games &amp; Picks'!E33="x","",IF($B2="","",IF(AND('Games &amp; Picks'!$F$33='Games &amp; Picks'!$E$33,'Games &amp; Picks'!$BB$33=1,'Games &amp; Picks'!$F$33='Games &amp; Picks'!$BC$33),20,IF(AND('Games &amp; Picks'!$F$33='Games &amp; Picks'!$E$33,'Games &amp; Picks'!$BB$33=1),10,IF(AND('Games &amp; Picks'!$F$33='Games &amp; Picks'!$E$33,'Games &amp; Picks'!$BB$33=0),10,0)))))</f>
        <v>0</v>
      </c>
      <c r="AI2" s="47">
        <f>IF('Games &amp; Picks'!E34="x","",IF($B2="","",IF(AND('Games &amp; Picks'!$F$34='Games &amp; Picks'!$E$34,'Games &amp; Picks'!$BB$34=1,'Games &amp; Picks'!$F$34='Games &amp; Picks'!$BC$34),10,IF(AND('Games &amp; Picks'!$F$34='Games &amp; Picks'!$E$34,'Games &amp; Picks'!$BB$34=1),5,IF(AND('Games &amp; Picks'!$F$34='Games &amp; Picks'!$E$34,'Games &amp; Picks'!$BB$34=0),5,0)))))</f>
        <v>0</v>
      </c>
      <c r="AJ2" s="47">
        <f>IF('Games &amp; Picks'!E35="x","",IF($B2="","",IF(AND('Games &amp; Picks'!$F$35='Games &amp; Picks'!$E$35,'Games &amp; Picks'!$BB$35=1,'Games &amp; Picks'!$F$35='Games &amp; Picks'!$BC$35),14,IF(AND('Games &amp; Picks'!$F$35='Games &amp; Picks'!$E$35,'Games &amp; Picks'!$BB$35=1),7,IF(AND('Games &amp; Picks'!$F$35='Games &amp; Picks'!$E$35,'Games &amp; Picks'!$BB$35=0),7,0)))))</f>
        <v>7</v>
      </c>
      <c r="AK2" s="47">
        <f>IF('Games &amp; Picks'!E36="x","",IF($B2="","",IF(AND('Games &amp; Picks'!$F$36='Games &amp; Picks'!$E$36,'Games &amp; Picks'!$BB$36=1,'Games &amp; Picks'!$F$36='Games &amp; Picks'!$BC$36),30,IF(AND('Games &amp; Picks'!$F$36='Games &amp; Picks'!$E$36,'Games &amp; Picks'!$BB$36=1),15,IF(AND('Games &amp; Picks'!$F$36='Games &amp; Picks'!$E$36,'Games &amp; Picks'!$BB$36=0),15,0)))))</f>
        <v>15</v>
      </c>
      <c r="AL2" s="47">
        <f>IF('Games &amp; Picks'!E37="x","",IF($B2="","",IF(AND('Games &amp; Picks'!$F$37='Games &amp; Picks'!$E$37,'Games &amp; Picks'!$BB$37=1,'Games &amp; Picks'!$F$37='Games &amp; Picks'!$BC$37),30,IF(AND('Games &amp; Picks'!$F$37='Games &amp; Picks'!$E$37,'Games &amp; Picks'!$BB$37=1),15,IF(AND('Games &amp; Picks'!$F$37='Games &amp; Picks'!$E$37,'Games &amp; Picks'!$BB$37=0),15,0)))))</f>
        <v>15</v>
      </c>
      <c r="AM2" s="47">
        <f>IF('Games &amp; Picks'!E38="x","",IF($B2="","",IF(AND('Games &amp; Picks'!$F$38='Games &amp; Picks'!$E$38,'Games &amp; Picks'!$BB$38=1,'Games &amp; Picks'!$F$38='Games &amp; Picks'!$BC$38),10,IF(AND('Games &amp; Picks'!$F$38='Games &amp; Picks'!$E$38,'Games &amp; Picks'!$BB$38=1),5,IF(AND('Games &amp; Picks'!$F$38='Games &amp; Picks'!$E$38,'Games &amp; Picks'!$BB$38=0),5,0)))))</f>
        <v>0</v>
      </c>
      <c r="AN2" s="47">
        <f>IF('Games &amp; Picks'!E39="x","",IF($B2="","",IF(AND('Games &amp; Picks'!$F$39='Games &amp; Picks'!$E$39,'Games &amp; Picks'!$BB$39=1,'Games &amp; Picks'!$F$39='Games &amp; Picks'!$BC$39),20,IF(AND('Games &amp; Picks'!$F$39='Games &amp; Picks'!$E$39,'Games &amp; Picks'!$BB$39=1),10,IF(AND('Games &amp; Picks'!$F$39='Games &amp; Picks'!$E$39,'Games &amp; Picks'!$BB$39=0),10,0)))))</f>
        <v>0</v>
      </c>
      <c r="AO2" s="47">
        <f>IF('Games &amp; Picks'!E40="x","",IF($B2="","",IF(AND('Games &amp; Picks'!$F$40='Games &amp; Picks'!$E$40,'Games &amp; Picks'!$BB$40=1,'Games &amp; Picks'!$F$40='Games &amp; Picks'!$BC$40),20,IF(AND('Games &amp; Picks'!$F$40='Games &amp; Picks'!$E$40,'Games &amp; Picks'!$BB$40=1),10,IF(AND('Games &amp; Picks'!$F$40='Games &amp; Picks'!$E$40,'Games &amp; Picks'!$BB$40=0),10,0)))))</f>
        <v>0</v>
      </c>
      <c r="AP2" s="47">
        <f>IF('Games &amp; Picks'!E41="x","",IF($B2="","",IF(AND('Games &amp; Picks'!$F$41='Games &amp; Picks'!$E$41,'Games &amp; Picks'!$BB$41=1,'Games &amp; Picks'!$F$41='Games &amp; Picks'!$BC$41),20,IF(AND('Games &amp; Picks'!$F$41='Games &amp; Picks'!$E$41,'Games &amp; Picks'!$BB$41=1),10,IF(AND('Games &amp; Picks'!$F$41='Games &amp; Picks'!$E$41,'Games &amp; Picks'!$BB$41=0),10,0)))))</f>
        <v>10</v>
      </c>
      <c r="AQ2" s="19">
        <f>IF('Games &amp; Picks'!$E$42="x","",IF($B2="","",IF('Games &amp; Picks'!F$42='Games &amp; Picks'!$E$42,30,0)))</f>
        <v>0</v>
      </c>
      <c r="AR2" s="62">
        <f>Streaks!B$48</f>
        <v>0</v>
      </c>
      <c r="AS2" s="62">
        <f>IF('Games &amp; Picks'!$E$41="x","",IF($B2="","",IF('New Years Bonus'!B$6=4,10,0)))</f>
        <v>0</v>
      </c>
      <c r="AT2" s="23">
        <f>IF('Games &amp; Picks'!E42="x","",IF($B2="","",IF('Playoff Bonus'!B$4=2,15,0)))</f>
        <v>0</v>
      </c>
      <c r="AU2" s="28">
        <f t="shared" ref="AU2:AU46" si="1">IF($B2="","",SUM(C2:AT2))</f>
        <v>102</v>
      </c>
      <c r="AV2" s="42">
        <f t="shared" ref="AV2:AV46" si="2">COUNTIF(C2:AQ2,"&gt;0")/COUNT(C2:AQ2)</f>
        <v>0.34146341463414637</v>
      </c>
      <c r="AW2" s="28">
        <f>IF(B2="","",HLOOKUP(B2,Streaks!$B$1:$AT$42,AX2,FALSE))</f>
        <v>0</v>
      </c>
      <c r="AX2" s="69">
        <f t="shared" ref="AX2:AX46" si="3">COUNT(C2:AQ2)+1</f>
        <v>42</v>
      </c>
      <c r="AY2"/>
      <c r="AZ2"/>
      <c r="BA2"/>
      <c r="BB2"/>
      <c r="BC2"/>
    </row>
    <row r="3" spans="1:55" s="22" customFormat="1" x14ac:dyDescent="0.2">
      <c r="A3" s="62">
        <f t="shared" si="0"/>
        <v>11</v>
      </c>
      <c r="B3" s="63" t="str">
        <f>IF('Games &amp; Picks'!G$1="","",'Games &amp; Picks'!G$1)</f>
        <v>Steve Hurrle</v>
      </c>
      <c r="C3" s="1">
        <f>IF('Games &amp; Picks'!E2="x","",IF($B3="","",IF(AND('Games &amp; Picks'!$G$2='Games &amp; Picks'!$E$2,'Games &amp; Picks'!$BB$2=1,'Games &amp; Picks'!$G$2='Games &amp; Picks'!$BC$2),10,IF(AND('Games &amp; Picks'!$G$2='Games &amp; Picks'!$E$2,'Games &amp; Picks'!$BB$2=1),5,IF(AND('Games &amp; Picks'!$G$2='Games &amp; Picks'!$E$2,'Games &amp; Picks'!$BB$2=0),5,0)))))</f>
        <v>5</v>
      </c>
      <c r="D3" s="1">
        <f>IF('Games &amp; Picks'!E3="x","",IF($B3="","",IF(AND('Games &amp; Picks'!$G$3='Games &amp; Picks'!$E$3,'Games &amp; Picks'!$BB$3=1,'Games &amp; Picks'!$G$3='Games &amp; Picks'!$BC$3),10,IF(AND('Games &amp; Picks'!$G$3='Games &amp; Picks'!$E$3,'Games &amp; Picks'!$BB$3=1),5,IF(AND('Games &amp; Picks'!$G$3='Games &amp; Picks'!$E$3,'Games &amp; Picks'!$BB$3=0),5,0)))))</f>
        <v>0</v>
      </c>
      <c r="E3" s="1">
        <f>IF('Games &amp; Picks'!E4="x","",IF($B3="","",IF(AND('Games &amp; Picks'!$G$4='Games &amp; Picks'!$E$4,'Games &amp; Picks'!$BB$4=1,'Games &amp; Picks'!$G$4='Games &amp; Picks'!$BC$4),10,IF(AND('Games &amp; Picks'!$G$4='Games &amp; Picks'!$E$4,'Games &amp; Picks'!$BB$4=1),5,IF(AND('Games &amp; Picks'!$G$4='Games &amp; Picks'!$E$4,'Games &amp; Picks'!$BB$4=0),5,0)))))</f>
        <v>5</v>
      </c>
      <c r="F3" s="1">
        <f>IF('Games &amp; Picks'!E5="x","",IF($B3="","",IF(AND('Games &amp; Picks'!$G$5='Games &amp; Picks'!$E$5,'Games &amp; Picks'!$BB$5=1,'Games &amp; Picks'!$G$5='Games &amp; Picks'!$BC$5),10,IF(AND('Games &amp; Picks'!$G$5='Games &amp; Picks'!$E$5,'Games &amp; Picks'!$BB$5=1),5,IF(AND('Games &amp; Picks'!$G$5='Games &amp; Picks'!$E$5,'Games &amp; Picks'!$BB$5=0),5,0)))))</f>
        <v>0</v>
      </c>
      <c r="G3" s="1">
        <f>IF('Games &amp; Picks'!E6="x","",IF($B3="","",IF(AND('Games &amp; Picks'!$G$6='Games &amp; Picks'!$E$6,'Games &amp; Picks'!$BB$6=1,'Games &amp; Picks'!$G$6='Games &amp; Picks'!$BC$6),10,IF(AND('Games &amp; Picks'!$G$6='Games &amp; Picks'!$E$6,'Games &amp; Picks'!$BB$6=1),5,IF(AND('Games &amp; Picks'!$G$6='Games &amp; Picks'!$E$6,'Games &amp; Picks'!$BB$6=0),5,0)))))</f>
        <v>5</v>
      </c>
      <c r="H3" s="1">
        <f>IF('Games &amp; Picks'!E7="x","",IF($B3="","",IF(AND('Games &amp; Picks'!$G$7='Games &amp; Picks'!$E$7,'Games &amp; Picks'!$BB$7=1,'Games &amp; Picks'!$G$7='Games &amp; Picks'!$BC$7),10,IF(AND('Games &amp; Picks'!$G$7='Games &amp; Picks'!$E$7,'Games &amp; Picks'!$BB$7=1),5,IF(AND('Games &amp; Picks'!$G$7='Games &amp; Picks'!$E$7,'Games &amp; Picks'!$BB$7=0),5,0)))))</f>
        <v>5</v>
      </c>
      <c r="I3" s="1">
        <f>IF('Games &amp; Picks'!E8="x","",IF($B3="","",IF(AND('Games &amp; Picks'!$G$8='Games &amp; Picks'!$E$8,'Games &amp; Picks'!$BB$8=1,'Games &amp; Picks'!$G$8='Games &amp; Picks'!$BC$8),10,IF(AND('Games &amp; Picks'!$G$8='Games &amp; Picks'!$E$8,'Games &amp; Picks'!$BB$8=1),5,IF(AND('Games &amp; Picks'!$G$8='Games &amp; Picks'!$E$8,'Games &amp; Picks'!$BB$8=0),5,0)))))</f>
        <v>5</v>
      </c>
      <c r="J3" s="1">
        <f>IF('Games &amp; Picks'!E9="x","",IF($B3="","",IF(AND('Games &amp; Picks'!$G$9='Games &amp; Picks'!$E$9,'Games &amp; Picks'!$BB$9=1,'Games &amp; Picks'!$G$9='Games &amp; Picks'!$BC$9),10,IF(AND('Games &amp; Picks'!$G$9='Games &amp; Picks'!$E$9,'Games &amp; Picks'!$BB$9=1),5,IF(AND('Games &amp; Picks'!$G$9='Games &amp; Picks'!$E$9,'Games &amp; Picks'!$BB$9=0),5,0)))))</f>
        <v>5</v>
      </c>
      <c r="K3" s="1">
        <f>IF('Games &amp; Picks'!E10="x","",IF($B3="","",IF(AND('Games &amp; Picks'!$G$10='Games &amp; Picks'!$E$10,'Games &amp; Picks'!$BB$10=1,'Games &amp; Picks'!$G$10='Games &amp; Picks'!$BC$10),10,IF(AND('Games &amp; Picks'!$G$10='Games &amp; Picks'!$E$10,'Games &amp; Picks'!$BB$10=1),5,IF(AND('Games &amp; Picks'!$G$10='Games &amp; Picks'!$E$10,'Games &amp; Picks'!$BB$10=0),5,0)))))</f>
        <v>0</v>
      </c>
      <c r="L3" s="1">
        <f>IF('Games &amp; Picks'!E11="x","",IF($B3="","",IF(AND('Games &amp; Picks'!$G$11='Games &amp; Picks'!$E$11,'Games &amp; Picks'!$BB$11=1,'Games &amp; Picks'!$G$11='Games &amp; Picks'!$BC$11),10,IF(AND('Games &amp; Picks'!$G$11='Games &amp; Picks'!$E$11,'Games &amp; Picks'!$BB$11=1),5,IF(AND('Games &amp; Picks'!$G$11='Games &amp; Picks'!$E$11,'Games &amp; Picks'!$BB$11=0),5,0)))))</f>
        <v>5</v>
      </c>
      <c r="M3" s="1">
        <f>IF('Games &amp; Picks'!E12="x","",IF($B3="","",IF(AND('Games &amp; Picks'!$G$12='Games &amp; Picks'!$E$12,'Games &amp; Picks'!$BB$12=1,'Games &amp; Picks'!$G$12='Games &amp; Picks'!$BC$12),10,IF(AND('Games &amp; Picks'!$G$12='Games &amp; Picks'!$E$12,'Games &amp; Picks'!$BB$12=1),5,IF(AND('Games &amp; Picks'!$G$12='Games &amp; Picks'!$E$12,'Games &amp; Picks'!$BB$12=0),5,0)))))</f>
        <v>5</v>
      </c>
      <c r="N3" s="1">
        <f>IF('Games &amp; Picks'!E13="x","",IF($B3="","",IF(AND('Games &amp; Picks'!$G$13='Games &amp; Picks'!$E$13,'Games &amp; Picks'!$BB$13=1,'Games &amp; Picks'!$G$13='Games &amp; Picks'!$BC$13),10,IF(AND('Games &amp; Picks'!$G$13='Games &amp; Picks'!$E$13,'Games &amp; Picks'!$BB$13=1),5,IF(AND('Games &amp; Picks'!$G$13='Games &amp; Picks'!$E$13,'Games &amp; Picks'!$BB$13=0),5,0)))))</f>
        <v>0</v>
      </c>
      <c r="O3" s="1">
        <f>IF('Games &amp; Picks'!E14="x","",IF($B3="","",IF(AND('Games &amp; Picks'!$G$14='Games &amp; Picks'!$E$14,'Games &amp; Picks'!$BB$14=1,'Games &amp; Picks'!$G$14='Games &amp; Picks'!$BC$14),10,IF(AND('Games &amp; Picks'!$G$14='Games &amp; Picks'!$E$14,'Games &amp; Picks'!$BB$14=1),5,IF(AND('Games &amp; Picks'!$G$14='Games &amp; Picks'!$E$14,'Games &amp; Picks'!$BB$14=0),5,0)))))</f>
        <v>0</v>
      </c>
      <c r="P3" s="1">
        <f>IF('Games &amp; Picks'!E15="x","",IF($B3="","",IF(AND('Games &amp; Picks'!$G$15='Games &amp; Picks'!$E$15,'Games &amp; Picks'!$BB$15=1,'Games &amp; Picks'!$G$15='Games &amp; Picks'!$BC$15),10,IF(AND('Games &amp; Picks'!$G$15='Games &amp; Picks'!$E$15,'Games &amp; Picks'!$BB$15=1),5,IF(AND('Games &amp; Picks'!$G$15='Games &amp; Picks'!$E$15,'Games &amp; Picks'!$BB$15=0),5,0)))))</f>
        <v>5</v>
      </c>
      <c r="Q3" s="1">
        <f>IF('Games &amp; Picks'!E16="x","",IF($B3="","",IF(AND('Games &amp; Picks'!$G$16='Games &amp; Picks'!$E$16,'Games &amp; Picks'!$BB$16=1,'Games &amp; Picks'!$G$16='Games &amp; Picks'!$BC$16),10,IF(AND('Games &amp; Picks'!$G$16='Games &amp; Picks'!$E$16,'Games &amp; Picks'!$BB$16=1),5,IF(AND('Games &amp; Picks'!$G$16='Games &amp; Picks'!$E$16,'Games &amp; Picks'!$BB$16=0),5,0)))))</f>
        <v>5</v>
      </c>
      <c r="R3" s="1">
        <f>IF('Games &amp; Picks'!E17="x","",IF($B3="","",IF(AND('Games &amp; Picks'!$G$17='Games &amp; Picks'!$E$17,'Games &amp; Picks'!$BB$17=1,'Games &amp; Picks'!$G$17='Games &amp; Picks'!$BC$17),10,IF(AND('Games &amp; Picks'!$G$17='Games &amp; Picks'!$E$17,'Games &amp; Picks'!$BB$17=1),5,IF(AND('Games &amp; Picks'!$G$17='Games &amp; Picks'!$E$17,'Games &amp; Picks'!$BB$17=0),5,0)))))</f>
        <v>5</v>
      </c>
      <c r="S3" s="1">
        <f>IF('Games &amp; Picks'!E18="x","",IF($B3="","",IF(AND('Games &amp; Picks'!$G$18='Games &amp; Picks'!$E$18,'Games &amp; Picks'!$BB$18=1,'Games &amp; Picks'!$G$18='Games &amp; Picks'!$BC$18),10,IF(AND('Games &amp; Picks'!$G$18='Games &amp; Picks'!$E$18,'Games &amp; Picks'!$BB$18=1),5,IF(AND('Games &amp; Picks'!$G$18='Games &amp; Picks'!$E$18,'Games &amp; Picks'!$BB$18=0),5,0)))))</f>
        <v>5</v>
      </c>
      <c r="T3" s="1">
        <f>IF('Games &amp; Picks'!E19="x","",IF($B3="","",IF(AND('Games &amp; Picks'!$G$19='Games &amp; Picks'!$E$19,'Games &amp; Picks'!$BB$19=1,'Games &amp; Picks'!$G$19='Games &amp; Picks'!$BC$19),10,IF(AND('Games &amp; Picks'!$G$19='Games &amp; Picks'!$E$19,'Games &amp; Picks'!$BB$19=1),5,IF(AND('Games &amp; Picks'!$G$19='Games &amp; Picks'!$E$19,'Games &amp; Picks'!$BB$19=0),5,0)))))</f>
        <v>0</v>
      </c>
      <c r="U3" s="1">
        <f>IF('Games &amp; Picks'!E20="x","",IF($B3="","",IF(AND('Games &amp; Picks'!$G$20='Games &amp; Picks'!$E$20,'Games &amp; Picks'!$BB$20=1,'Games &amp; Picks'!$G$20='Games &amp; Picks'!$BC$20),10,IF(AND('Games &amp; Picks'!$G$20='Games &amp; Picks'!$E$20,'Games &amp; Picks'!$BB$20=1),5,IF(AND('Games &amp; Picks'!$G$20='Games &amp; Picks'!$E$20,'Games &amp; Picks'!$BB$20=0),5,0)))))</f>
        <v>0</v>
      </c>
      <c r="V3" s="1">
        <f>IF('Games &amp; Picks'!E21="x","",IF($B3="","",IF(AND('Games &amp; Picks'!$G$21='Games &amp; Picks'!$E$21,'Games &amp; Picks'!$BB$21=1,'Games &amp; Picks'!$G$21='Games &amp; Picks'!$BC$21),10,IF(AND('Games &amp; Picks'!$G$21='Games &amp; Picks'!$E$21,'Games &amp; Picks'!$BB$21=1),5,IF(AND('Games &amp; Picks'!$G$21='Games &amp; Picks'!$E$21,'Games &amp; Picks'!$BB$21=0),5,0)))))</f>
        <v>0</v>
      </c>
      <c r="W3" s="1">
        <f>IF('Games &amp; Picks'!E22="x","",IF($B3="","",IF(AND('Games &amp; Picks'!$G$22='Games &amp; Picks'!$E$22,'Games &amp; Picks'!$BB$22=1,'Games &amp; Picks'!$G$22='Games &amp; Picks'!$BC$22),10,IF(AND('Games &amp; Picks'!$G$22='Games &amp; Picks'!$E$22,'Games &amp; Picks'!$BB$22=1),5,IF(AND('Games &amp; Picks'!$G$22='Games &amp; Picks'!$E$22,'Games &amp; Picks'!$BB$22=0),5,0)))))</f>
        <v>0</v>
      </c>
      <c r="X3" s="2">
        <f>IF('Games &amp; Picks'!E23="x","",IF($B3="","",IF(AND('Games &amp; Picks'!$G$23='Games &amp; Picks'!$E$23,'Games &amp; Picks'!$BB$23=1,'Games &amp; Picks'!$G$23='Games &amp; Picks'!$BC$23),10,IF(AND('Games &amp; Picks'!$G$23='Games &amp; Picks'!$E$23,'Games &amp; Picks'!$BB$23=1),5,IF(AND('Games &amp; Picks'!$G$23='Games &amp; Picks'!$E$23,'Games &amp; Picks'!$BB$23=0),5,0)))))</f>
        <v>0</v>
      </c>
      <c r="Y3" s="1">
        <f>IF('Games &amp; Picks'!E24="x","",IF($B3="","",IF(AND('Games &amp; Picks'!$G$24='Games &amp; Picks'!$E$24,'Games &amp; Picks'!$BB$24=1,'Games &amp; Picks'!$G$24='Games &amp; Picks'!$BC$24),10,IF(AND('Games &amp; Picks'!$G$24='Games &amp; Picks'!$E$24,'Games &amp; Picks'!$BB$24=1),5,IF(AND('Games &amp; Picks'!$G$24='Games &amp; Picks'!$E$24,'Games &amp; Picks'!$BB$24=0),5,0)))))</f>
        <v>5</v>
      </c>
      <c r="Z3" s="1">
        <f>IF('Games &amp; Picks'!E25="x","",IF($B3="","",IF(AND('Games &amp; Picks'!$G$25='Games &amp; Picks'!$E$25,'Games &amp; Picks'!$BB$25=1,'Games &amp; Picks'!$G$25='Games &amp; Picks'!$BC$25),10,IF(AND('Games &amp; Picks'!$G$25='Games &amp; Picks'!$E$25,'Games &amp; Picks'!$BB$25=1),5,IF(AND('Games &amp; Picks'!$G$25='Games &amp; Picks'!$E$25,'Games &amp; Picks'!$BB$25=0),5,0)))))</f>
        <v>0</v>
      </c>
      <c r="AA3" s="1">
        <f>IF('Games &amp; Picks'!E26="x","",IF($B3="","",IF(AND('Games &amp; Picks'!$G$26='Games &amp; Picks'!$E$26,'Games &amp; Picks'!$BB$26=1,'Games &amp; Picks'!$G$26='Games &amp; Picks'!$BC$26),10,IF(AND('Games &amp; Picks'!$G$26='Games &amp; Picks'!$E$26,'Games &amp; Picks'!$BB$26=1),5,IF(AND('Games &amp; Picks'!$G$26='Games &amp; Picks'!$E$26,'Games &amp; Picks'!$BB$26=0),5,0)))))</f>
        <v>5</v>
      </c>
      <c r="AB3" s="1">
        <f>IF('Games &amp; Picks'!E27="x","",IF($B3="","",IF(AND('Games &amp; Picks'!$G$27='Games &amp; Picks'!$E$27,'Games &amp; Picks'!$BB$27=1,'Games &amp; Picks'!$G$27='Games &amp; Picks'!$BC$27),10,IF(AND('Games &amp; Picks'!$G$27='Games &amp; Picks'!$E$27,'Games &amp; Picks'!$BB$27=1),5,IF(AND('Games &amp; Picks'!$G$27='Games &amp; Picks'!$E$27,'Games &amp; Picks'!$BB$27=0),5,0)))))</f>
        <v>5</v>
      </c>
      <c r="AC3" s="1">
        <f>IF('Games &amp; Picks'!E28="x","",IF($B3="","",IF(AND('Games &amp; Picks'!$G$28='Games &amp; Picks'!$E$28,'Games &amp; Picks'!$BB$28=1,'Games &amp; Picks'!$G$28='Games &amp; Picks'!$BC$28),14,IF(AND('Games &amp; Picks'!$G$28='Games &amp; Picks'!$E$28,'Games &amp; Picks'!$BB$28=1),7,IF(AND('Games &amp; Picks'!$G$28='Games &amp; Picks'!$E$28,'Games &amp; Picks'!$BB$28=0),7,0)))))</f>
        <v>7</v>
      </c>
      <c r="AD3" s="1">
        <f>IF('Games &amp; Picks'!E29="x","",IF($B3="","",IF(AND('Games &amp; Picks'!$G$29='Games &amp; Picks'!$E$29,'Games &amp; Picks'!$BB$29=1,'Games &amp; Picks'!$G$29='Games &amp; Picks'!$BC$29),10,IF(AND('Games &amp; Picks'!$G$29='Games &amp; Picks'!$E$29,'Games &amp; Picks'!$BB$29=1),5,IF(AND('Games &amp; Picks'!$G$29='Games &amp; Picks'!$E$29,'Games &amp; Picks'!$BB$29=0),5,0)))))</f>
        <v>5</v>
      </c>
      <c r="AE3" s="1">
        <f>IF('Games &amp; Picks'!E30="x","",IF($B3="","",IF(AND('Games &amp; Picks'!$G$30='Games &amp; Picks'!$E$30,'Games &amp; Picks'!$BB$30=1,'Games &amp; Picks'!$G$30='Games &amp; Picks'!$BC$30),10,IF(AND('Games &amp; Picks'!$G$30='Games &amp; Picks'!$E$30,'Games &amp; Picks'!$BB$30=1),5,IF(AND('Games &amp; Picks'!$G$30='Games &amp; Picks'!$E$30,'Games &amp; Picks'!$BB$30=0),5,0)))))</f>
        <v>0</v>
      </c>
      <c r="AF3" s="1">
        <f>IF('Games &amp; Picks'!E31="x","",IF($B3="","",IF(AND('Games &amp; Picks'!$G$31='Games &amp; Picks'!$E$31,'Games &amp; Picks'!$BB$31=1,'Games &amp; Picks'!$G$31='Games &amp; Picks'!$BC$31),10,IF(AND('Games &amp; Picks'!$G$31='Games &amp; Picks'!$E$31,'Games &amp; Picks'!$BB$31=1),5,IF(AND('Games &amp; Picks'!$G$31='Games &amp; Picks'!$E$31,'Games &amp; Picks'!$BB$31=0),5,0)))))</f>
        <v>5</v>
      </c>
      <c r="AG3" s="1">
        <f>IF('Games &amp; Picks'!E32="x","",IF($B3="","",IF(AND('Games &amp; Picks'!$G$32='Games &amp; Picks'!$E$32,'Games &amp; Picks'!$BB$32=1,'Games &amp; Picks'!$G$32='Games &amp; Picks'!$BC$32),10,IF(AND('Games &amp; Picks'!$G$32='Games &amp; Picks'!$E$32,'Games &amp; Picks'!$BB$32=1),5,IF(AND('Games &amp; Picks'!$G$32='Games &amp; Picks'!$E$32,'Games &amp; Picks'!$BB$32=0),5,0)))))</f>
        <v>5</v>
      </c>
      <c r="AH3" s="1">
        <f>IF('Games &amp; Picks'!E33="x","",IF($B3="","",IF(AND('Games &amp; Picks'!$G$33='Games &amp; Picks'!$E$33,'Games &amp; Picks'!$BB$33=1,'Games &amp; Picks'!$G$33='Games &amp; Picks'!$BC$33),20,IF(AND('Games &amp; Picks'!$G$33='Games &amp; Picks'!$E$33,'Games &amp; Picks'!$BB$33=1),10,IF(AND('Games &amp; Picks'!$G$33='Games &amp; Picks'!$E$33,'Games &amp; Picks'!$BB$33=0),10,0)))))</f>
        <v>0</v>
      </c>
      <c r="AI3" s="1">
        <f>IF('Games &amp; Picks'!E34="x","",IF($B3="","",IF(AND('Games &amp; Picks'!$G$34='Games &amp; Picks'!$E$34,'Games &amp; Picks'!$BB$34=1,'Games &amp; Picks'!$G$34='Games &amp; Picks'!$BC$34),10,IF(AND('Games &amp; Picks'!$G$34='Games &amp; Picks'!$E$34,'Games &amp; Picks'!$BB$34=1),5,IF(AND('Games &amp; Picks'!$G$34='Games &amp; Picks'!$E$34,'Games &amp; Picks'!$BB$34=0),5,0)))))</f>
        <v>5</v>
      </c>
      <c r="AJ3" s="1">
        <f>IF('Games &amp; Picks'!E35="x","",IF($B3="","",IF(AND('Games &amp; Picks'!$G$35='Games &amp; Picks'!$E$35,'Games &amp; Picks'!$BB$35=1,'Games &amp; Picks'!$G$35='Games &amp; Picks'!$BC$35),14,IF(AND('Games &amp; Picks'!$G$35='Games &amp; Picks'!$E$35,'Games &amp; Picks'!$BB$35=1),7,IF(AND('Games &amp; Picks'!$G$35='Games &amp; Picks'!$E$35,'Games &amp; Picks'!$BB$35=0),7,0)))))</f>
        <v>0</v>
      </c>
      <c r="AK3" s="1">
        <f>IF('Games &amp; Picks'!E36="x","",IF($B3="","",IF(AND('Games &amp; Picks'!$G$36='Games &amp; Picks'!$E$36,'Games &amp; Picks'!$BB$36=1,'Games &amp; Picks'!$G$36='Games &amp; Picks'!$BC$36),30,IF(AND('Games &amp; Picks'!$G$36='Games &amp; Picks'!$E$36,'Games &amp; Picks'!$BB$36=1),15,IF(AND('Games &amp; Picks'!$G$36='Games &amp; Picks'!$E$36,'Games &amp; Picks'!$BB$36=0),15,0)))))</f>
        <v>15</v>
      </c>
      <c r="AL3" s="47">
        <f>IF('Games &amp; Picks'!E37="x","",IF($B3="","",IF(AND('Games &amp; Picks'!$G$37='Games &amp; Picks'!$E$37,'Games &amp; Picks'!$BB$37=1,'Games &amp; Picks'!$G$37='Games &amp; Picks'!$BC$37),30,IF(AND('Games &amp; Picks'!$G$37='Games &amp; Picks'!$E$37,'Games &amp; Picks'!$BB$37=1),15,IF(AND('Games &amp; Picks'!$G$37='Games &amp; Picks'!$E$37,'Games &amp; Picks'!$BB$37=0),15,0)))))</f>
        <v>15</v>
      </c>
      <c r="AM3" s="47">
        <f>IF('Games &amp; Picks'!E38="x","",IF($B3="","",IF(AND('Games &amp; Picks'!$G$38='Games &amp; Picks'!$E$38,'Games &amp; Picks'!$BB$38=1,'Games &amp; Picks'!$G$38='Games &amp; Picks'!$BC$38),10,IF(AND('Games &amp; Picks'!$G$38='Games &amp; Picks'!$E$38,'Games &amp; Picks'!$BB$38=1),5,IF(AND('Games &amp; Picks'!$G$38='Games &amp; Picks'!$E$38,'Games &amp; Picks'!$BB$38=0),5,0)))))</f>
        <v>0</v>
      </c>
      <c r="AN3" s="1">
        <f>IF('Games &amp; Picks'!E39="x","",IF($B3="","",IF(AND('Games &amp; Picks'!$G$39='Games &amp; Picks'!$E$39,'Games &amp; Picks'!$BB$39=1,'Games &amp; Picks'!$G$39='Games &amp; Picks'!$BC$39),20,IF(AND('Games &amp; Picks'!$G$39='Games &amp; Picks'!$E$39,'Games &amp; Picks'!$BB$39=1),10,IF(AND('Games &amp; Picks'!$G$39='Games &amp; Picks'!$E$39,'Games &amp; Picks'!$BB$39=0),10,0)))))</f>
        <v>10</v>
      </c>
      <c r="AO3" s="1">
        <f>IF('Games &amp; Picks'!E40="x","",IF($B3="","",IF(AND('Games &amp; Picks'!$G$40='Games &amp; Picks'!$E$40,'Games &amp; Picks'!$BB$40=1,'Games &amp; Picks'!$G$40='Games &amp; Picks'!$BC$40),20,IF(AND('Games &amp; Picks'!$G$40='Games &amp; Picks'!$E$40,'Games &amp; Picks'!$BB$40=1),10,IF(AND('Games &amp; Picks'!$G$40='Games &amp; Picks'!$E$40,'Games &amp; Picks'!$BB$40=0),10,0)))))</f>
        <v>10</v>
      </c>
      <c r="AP3" s="1">
        <f>IF('Games &amp; Picks'!E41="x","",IF($B3="","",IF(AND('Games &amp; Picks'!$G$41='Games &amp; Picks'!$E$41,'Games &amp; Picks'!$BB$41=1,'Games &amp; Picks'!$G$41='Games &amp; Picks'!$BC$41),20,IF(AND('Games &amp; Picks'!$G$41='Games &amp; Picks'!$E$41,'Games &amp; Picks'!$BB$41=1),10,IF(AND('Games &amp; Picks'!$G$41='Games &amp; Picks'!$E$41,'Games &amp; Picks'!$BB$41=0),10,0)))))</f>
        <v>10</v>
      </c>
      <c r="AQ3" s="19">
        <f>IF('Games &amp; Picks'!$E$42="x","",IF($B3="","",IF('Games &amp; Picks'!G$42='Games &amp; Picks'!$E$42,30,0)))</f>
        <v>0</v>
      </c>
      <c r="AR3" s="62">
        <f>Streaks!C$48</f>
        <v>0</v>
      </c>
      <c r="AS3" s="62">
        <f>IF('Games &amp; Picks'!$E$41="x","",IF($B3="","",IF('New Years Bonus'!C$6=4,10,0)))</f>
        <v>0</v>
      </c>
      <c r="AT3" s="23">
        <f>IF('Games &amp; Picks'!E42="x","",IF($B3="","",IF('Playoff Bonus'!C$4=2,15,0)))</f>
        <v>0</v>
      </c>
      <c r="AU3" s="28">
        <f t="shared" si="1"/>
        <v>162</v>
      </c>
      <c r="AV3" s="42">
        <f t="shared" si="2"/>
        <v>0.6097560975609756</v>
      </c>
      <c r="AW3" s="28">
        <f>IF(B3="","",HLOOKUP(B3,Streaks!$B$1:$AT$42,AX3,FALSE))</f>
        <v>0</v>
      </c>
      <c r="AX3" s="69">
        <f t="shared" si="3"/>
        <v>42</v>
      </c>
      <c r="AY3"/>
      <c r="AZ3"/>
      <c r="BA3"/>
      <c r="BB3"/>
      <c r="BC3"/>
    </row>
    <row r="4" spans="1:55" s="22" customFormat="1" x14ac:dyDescent="0.2">
      <c r="A4" s="62">
        <f t="shared" si="0"/>
        <v>23</v>
      </c>
      <c r="B4" s="63" t="str">
        <f>IF('Games &amp; Picks'!H$1="","",'Games &amp; Picks'!H$1)</f>
        <v>Jordan Rosswurm</v>
      </c>
      <c r="C4" s="1">
        <f>IF('Games &amp; Picks'!E2="x","",IF($B4="","",IF(AND('Games &amp; Picks'!$H$2='Games &amp; Picks'!$E$2,'Games &amp; Picks'!$BB$2=1,'Games &amp; Picks'!$H$2='Games &amp; Picks'!$BC$2),10,IF(AND('Games &amp; Picks'!$H$2='Games &amp; Picks'!$E$2,'Games &amp; Picks'!$BB$2=1),5,IF(AND('Games &amp; Picks'!$H$2='Games &amp; Picks'!$E$2,'Games &amp; Picks'!$BB$2=0),5,0)))))</f>
        <v>0</v>
      </c>
      <c r="D4" s="1">
        <f>IF('Games &amp; Picks'!E3="x","",IF($B4="","",IF(AND('Games &amp; Picks'!$H$3='Games &amp; Picks'!$E$3,'Games &amp; Picks'!$BB$3=1,'Games &amp; Picks'!$H$3='Games &amp; Picks'!$BC$3),10,IF(AND('Games &amp; Picks'!$H$3='Games &amp; Picks'!$E$3,'Games &amp; Picks'!$BB$3=1),5,IF(AND('Games &amp; Picks'!$H$3='Games &amp; Picks'!$E$3,'Games &amp; Picks'!$BB$3=0),5,0)))))</f>
        <v>0</v>
      </c>
      <c r="E4" s="1">
        <f>IF('Games &amp; Picks'!E4="x","",IF($B4="","",IF(AND('Games &amp; Picks'!$H$4='Games &amp; Picks'!$E$4,'Games &amp; Picks'!$BB$4=1,'Games &amp; Picks'!$H$4='Games &amp; Picks'!$BC$4),10,IF(AND('Games &amp; Picks'!$H$4='Games &amp; Picks'!$E$4,'Games &amp; Picks'!$BB$4=1),5,IF(AND('Games &amp; Picks'!$H$4='Games &amp; Picks'!$E$4,'Games &amp; Picks'!$BB$4=0),5,0)))))</f>
        <v>5</v>
      </c>
      <c r="F4" s="1">
        <f>IF('Games &amp; Picks'!E5="x","",IF($B4="","",IF(AND('Games &amp; Picks'!$H$5='Games &amp; Picks'!$E$5,'Games &amp; Picks'!$BB$5=1,'Games &amp; Picks'!$H$5='Games &amp; Picks'!$BC$5),10,IF(AND('Games &amp; Picks'!$H$5='Games &amp; Picks'!$E$5,'Games &amp; Picks'!$BB$5=1),5,IF(AND('Games &amp; Picks'!$H$5='Games &amp; Picks'!$E$5,'Games &amp; Picks'!$BB$5=0),5,0)))))</f>
        <v>5</v>
      </c>
      <c r="G4" s="1">
        <f>IF('Games &amp; Picks'!E6="x","",IF($B4="","",IF(AND('Games &amp; Picks'!$H$6='Games &amp; Picks'!$E$6,'Games &amp; Picks'!$BB$6=1,'Games &amp; Picks'!$H$6='Games &amp; Picks'!$BC$6),10,IF(AND('Games &amp; Picks'!$H$6='Games &amp; Picks'!$E$6,'Games &amp; Picks'!$BB$6=1),5,IF(AND('Games &amp; Picks'!$H$6='Games &amp; Picks'!$E$6,'Games &amp; Picks'!$BB$6=0),5,0)))))</f>
        <v>0</v>
      </c>
      <c r="H4" s="1">
        <f>IF('Games &amp; Picks'!E7="x","",IF($B4="","",IF(AND('Games &amp; Picks'!$H$7='Games &amp; Picks'!$E$7,'Games &amp; Picks'!$BB$7=1,'Games &amp; Picks'!$H$7='Games &amp; Picks'!$BC$7),10,IF(AND('Games &amp; Picks'!$H$7='Games &amp; Picks'!$E$7,'Games &amp; Picks'!$BB$7=1),5,IF(AND('Games &amp; Picks'!$H$7='Games &amp; Picks'!$E$7,'Games &amp; Picks'!$BB$7=0),5,0)))))</f>
        <v>5</v>
      </c>
      <c r="I4" s="1">
        <f>IF('Games &amp; Picks'!E8="x","",IF($B4="","",IF(AND('Games &amp; Picks'!$H$8='Games &amp; Picks'!$E$8,'Games &amp; Picks'!$BB$8=1,'Games &amp; Picks'!$H$8='Games &amp; Picks'!$BC$8),10,IF(AND('Games &amp; Picks'!$H$8='Games &amp; Picks'!$E$8,'Games &amp; Picks'!$BB$8=1),5,IF(AND('Games &amp; Picks'!$H$8='Games &amp; Picks'!$E$8,'Games &amp; Picks'!$BB$8=0),5,0)))))</f>
        <v>0</v>
      </c>
      <c r="J4" s="1">
        <f>IF('Games &amp; Picks'!E9="x","",IF($B4="","",IF(AND('Games &amp; Picks'!$H$9='Games &amp; Picks'!$E$9,'Games &amp; Picks'!$BB$9=1,'Games &amp; Picks'!$H$9='Games &amp; Picks'!$BC$9),10,IF(AND('Games &amp; Picks'!$H$9='Games &amp; Picks'!$E$9,'Games &amp; Picks'!$BB$9=1),5,IF(AND('Games &amp; Picks'!$H$9='Games &amp; Picks'!$E$9,'Games &amp; Picks'!$BB$9=0),5,0)))))</f>
        <v>5</v>
      </c>
      <c r="K4" s="1">
        <f>IF('Games &amp; Picks'!E10="x","",IF($B4="","",IF(AND('Games &amp; Picks'!$H$10='Games &amp; Picks'!$E$10,'Games &amp; Picks'!$BB$10=1,'Games &amp; Picks'!$H$10='Games &amp; Picks'!$BC$10),10,IF(AND('Games &amp; Picks'!$H$10='Games &amp; Picks'!$E$10,'Games &amp; Picks'!$BB$10=1),5,IF(AND('Games &amp; Picks'!$H$10='Games &amp; Picks'!$E$10,'Games &amp; Picks'!$BB$10=0),5,0)))))</f>
        <v>0</v>
      </c>
      <c r="L4" s="1">
        <f>IF('Games &amp; Picks'!E11="x","",IF($B4="","",IF(AND('Games &amp; Picks'!$H$11='Games &amp; Picks'!$E$11,'Games &amp; Picks'!$BB$11=1,'Games &amp; Picks'!$H$11='Games &amp; Picks'!$BC$11),10,IF(AND('Games &amp; Picks'!$H$11='Games &amp; Picks'!$E$11,'Games &amp; Picks'!$BB$11=1),5,IF(AND('Games &amp; Picks'!$H$11='Games &amp; Picks'!$E$11,'Games &amp; Picks'!$BB$11=0),5,0)))))</f>
        <v>0</v>
      </c>
      <c r="M4" s="1">
        <f>IF('Games &amp; Picks'!E12="x","",IF($B4="","",IF(AND('Games &amp; Picks'!$H$12='Games &amp; Picks'!$E$12,'Games &amp; Picks'!$BB$12=1,'Games &amp; Picks'!$H$12='Games &amp; Picks'!$BC$12),10,IF(AND('Games &amp; Picks'!$H$12='Games &amp; Picks'!$E$12,'Games &amp; Picks'!$BB$12=1),5,IF(AND('Games &amp; Picks'!$H$12='Games &amp; Picks'!$E$12,'Games &amp; Picks'!$BB$12=0),5,0)))))</f>
        <v>0</v>
      </c>
      <c r="N4" s="1">
        <f>IF('Games &amp; Picks'!E13="x","",IF($B4="","",IF(AND('Games &amp; Picks'!$H$13='Games &amp; Picks'!$E$13,'Games &amp; Picks'!$BB$13=1,'Games &amp; Picks'!$H$13='Games &amp; Picks'!$BC$13),10,IF(AND('Games &amp; Picks'!$H$13='Games &amp; Picks'!$E$13,'Games &amp; Picks'!$BB$13=1),5,IF(AND('Games &amp; Picks'!$H$13='Games &amp; Picks'!$E$13,'Games &amp; Picks'!$BB$13=0),5,0)))))</f>
        <v>0</v>
      </c>
      <c r="O4" s="1">
        <f>IF('Games &amp; Picks'!E14="x","",IF($B4="","",IF(AND('Games &amp; Picks'!$H$14='Games &amp; Picks'!$E$14,'Games &amp; Picks'!$BB$14=1,'Games &amp; Picks'!$H$14='Games &amp; Picks'!$BC$14),10,IF(AND('Games &amp; Picks'!$H$14='Games &amp; Picks'!$E$14,'Games &amp; Picks'!$BB$14=1),5,IF(AND('Games &amp; Picks'!$H$14='Games &amp; Picks'!$E$14,'Games &amp; Picks'!$BB$14=0),5,0)))))</f>
        <v>5</v>
      </c>
      <c r="P4" s="1">
        <f>IF('Games &amp; Picks'!E15="x","",IF($B4="","",IF(AND('Games &amp; Picks'!$H$15='Games &amp; Picks'!$E$15,'Games &amp; Picks'!$BB$15=1,'Games &amp; Picks'!$H$15='Games &amp; Picks'!$BC$15),10,IF(AND('Games &amp; Picks'!$H$15='Games &amp; Picks'!$E$15,'Games &amp; Picks'!$BB$15=1),5,IF(AND('Games &amp; Picks'!$H$15='Games &amp; Picks'!$E$15,'Games &amp; Picks'!$BB$15=0),5,0)))))</f>
        <v>5</v>
      </c>
      <c r="Q4" s="1">
        <f>IF('Games &amp; Picks'!E16="x","",IF($B4="","",IF(AND('Games &amp; Picks'!$H$16='Games &amp; Picks'!$E$16,'Games &amp; Picks'!$BB$16=1,'Games &amp; Picks'!$H$16='Games &amp; Picks'!$BC$16),10,IF(AND('Games &amp; Picks'!$H$16='Games &amp; Picks'!$E$16,'Games &amp; Picks'!$BB$16=1),5,IF(AND('Games &amp; Picks'!$H$16='Games &amp; Picks'!$E$16,'Games &amp; Picks'!$BB$16=0),5,0)))))</f>
        <v>0</v>
      </c>
      <c r="R4" s="1">
        <f>IF('Games &amp; Picks'!E17="x","",IF($B4="","",IF(AND('Games &amp; Picks'!$H$17='Games &amp; Picks'!$E$17,'Games &amp; Picks'!$BB$17=1,'Games &amp; Picks'!$H$17='Games &amp; Picks'!$BC$17),10,IF(AND('Games &amp; Picks'!$H$17='Games &amp; Picks'!$E$17,'Games &amp; Picks'!$BB$17=1),5,IF(AND('Games &amp; Picks'!$H$17='Games &amp; Picks'!$E$17,'Games &amp; Picks'!$BB$17=0),5,0)))))</f>
        <v>5</v>
      </c>
      <c r="S4" s="1">
        <f>IF('Games &amp; Picks'!E18="x","",IF($B4="","",IF(AND('Games &amp; Picks'!$H$18='Games &amp; Picks'!$E$18,'Games &amp; Picks'!$BB$18=1,'Games &amp; Picks'!$H$18='Games &amp; Picks'!$BC$18),10,IF(AND('Games &amp; Picks'!$H$18='Games &amp; Picks'!$E$18,'Games &amp; Picks'!$BB$18=1),5,IF(AND('Games &amp; Picks'!$H$18='Games &amp; Picks'!$E$18,'Games &amp; Picks'!$BB$18=0),5,0)))))</f>
        <v>5</v>
      </c>
      <c r="T4" s="1">
        <f>IF('Games &amp; Picks'!E19="x","",IF($B4="","",IF(AND('Games &amp; Picks'!$H$19='Games &amp; Picks'!$E$19,'Games &amp; Picks'!$BB$19=1,'Games &amp; Picks'!$H$19='Games &amp; Picks'!$BC$19),10,IF(AND('Games &amp; Picks'!$H$19='Games &amp; Picks'!$E$19,'Games &amp; Picks'!$BB$19=1),5,IF(AND('Games &amp; Picks'!$H$19='Games &amp; Picks'!$E$19,'Games &amp; Picks'!$BB$19=0),5,0)))))</f>
        <v>0</v>
      </c>
      <c r="U4" s="1">
        <f>IF('Games &amp; Picks'!E20="x","",IF($B4="","",IF(AND('Games &amp; Picks'!$H$20='Games &amp; Picks'!$E$20,'Games &amp; Picks'!$BB$20=1,'Games &amp; Picks'!$H$20='Games &amp; Picks'!$BC$20),10,IF(AND('Games &amp; Picks'!$H$20='Games &amp; Picks'!$E$20,'Games &amp; Picks'!$BB$20=1),5,IF(AND('Games &amp; Picks'!$H$20='Games &amp; Picks'!$E$20,'Games &amp; Picks'!$BB$20=0),5,0)))))</f>
        <v>0</v>
      </c>
      <c r="V4" s="1">
        <f>IF('Games &amp; Picks'!E21="x","",IF($B4="","",IF(AND('Games &amp; Picks'!$H$21='Games &amp; Picks'!$E$21,'Games &amp; Picks'!$BB$21=1,'Games &amp; Picks'!$H$21='Games &amp; Picks'!$BC$21),10,IF(AND('Games &amp; Picks'!$H$21='Games &amp; Picks'!$E$21,'Games &amp; Picks'!$BB$21=1),5,IF(AND('Games &amp; Picks'!$H$21='Games &amp; Picks'!$E$21,'Games &amp; Picks'!$BB$21=0),5,0)))))</f>
        <v>0</v>
      </c>
      <c r="W4" s="1">
        <f>IF('Games &amp; Picks'!E22="x","",IF($B4="","",IF(AND('Games &amp; Picks'!$H$22='Games &amp; Picks'!$E$22,'Games &amp; Picks'!$BB$22=1,'Games &amp; Picks'!$H$22='Games &amp; Picks'!$BC$22),10,IF(AND('Games &amp; Picks'!$H$22='Games &amp; Picks'!$E$22,'Games &amp; Picks'!$BB$22=1),5,IF(AND('Games &amp; Picks'!$H$22='Games &amp; Picks'!$E$22,'Games &amp; Picks'!$BB$22=0),5,0)))))</f>
        <v>0</v>
      </c>
      <c r="X4" s="2">
        <f>IF('Games &amp; Picks'!E23="x","",IF($B4="","",IF(AND('Games &amp; Picks'!$H$23='Games &amp; Picks'!$E$23,'Games &amp; Picks'!$BB$23=1,'Games &amp; Picks'!$H$23='Games &amp; Picks'!$BC$23),10,IF(AND('Games &amp; Picks'!$H$23='Games &amp; Picks'!$E$23,'Games &amp; Picks'!$BB$23=1),5,IF(AND('Games &amp; Picks'!$H$23='Games &amp; Picks'!$E$23,'Games &amp; Picks'!$BB$23=0),5,0)))))</f>
        <v>0</v>
      </c>
      <c r="Y4" s="1">
        <f>IF('Games &amp; Picks'!E24="x","",IF($B4="","",IF(AND('Games &amp; Picks'!$H$24='Games &amp; Picks'!$E$24,'Games &amp; Picks'!$BB$24=1,'Games &amp; Picks'!$H$24='Games &amp; Picks'!$BC$24),10,IF(AND('Games &amp; Picks'!$H$24='Games &amp; Picks'!$E$24,'Games &amp; Picks'!$BB$24=1),5,IF(AND('Games &amp; Picks'!$H$24='Games &amp; Picks'!$E$24,'Games &amp; Picks'!$BB$24=0),5,0)))))</f>
        <v>5</v>
      </c>
      <c r="Z4" s="1">
        <f>IF('Games &amp; Picks'!E25="x","",IF($B4="","",IF(AND('Games &amp; Picks'!$H$25='Games &amp; Picks'!$E$25,'Games &amp; Picks'!$BB$25=1,'Games &amp; Picks'!$H$25='Games &amp; Picks'!$BC$25),10,IF(AND('Games &amp; Picks'!$H$25='Games &amp; Picks'!$E$25,'Games &amp; Picks'!$BB$25=1),5,IF(AND('Games &amp; Picks'!$H$25='Games &amp; Picks'!$E$25,'Games &amp; Picks'!$BB$25=0),5,0)))))</f>
        <v>0</v>
      </c>
      <c r="AA4" s="1">
        <f>IF('Games &amp; Picks'!E26="x","",IF($B4="","",IF(AND('Games &amp; Picks'!$H$26='Games &amp; Picks'!$E$26,'Games &amp; Picks'!$BB$26=1,'Games &amp; Picks'!$H$26='Games &amp; Picks'!$BC$26),10,IF(AND('Games &amp; Picks'!$H$26='Games &amp; Picks'!$E$26,'Games &amp; Picks'!$BB$26=1),5,IF(AND('Games &amp; Picks'!$H$26='Games &amp; Picks'!$E$26,'Games &amp; Picks'!$BB$26=0),5,0)))))</f>
        <v>5</v>
      </c>
      <c r="AB4" s="1">
        <f>IF('Games &amp; Picks'!E27="x","",IF($B4="","",IF(AND('Games &amp; Picks'!$H$27='Games &amp; Picks'!$E$27,'Games &amp; Picks'!$BB$27=1,'Games &amp; Picks'!$H$27='Games &amp; Picks'!$BC$27),10,IF(AND('Games &amp; Picks'!$H$27='Games &amp; Picks'!$E$27,'Games &amp; Picks'!$BB$27=1),5,IF(AND('Games &amp; Picks'!$H$27='Games &amp; Picks'!$E$27,'Games &amp; Picks'!$BB$27=0),5,0)))))</f>
        <v>5</v>
      </c>
      <c r="AC4" s="1">
        <f>IF('Games &amp; Picks'!E28="x","",IF($B4="","",IF(AND('Games &amp; Picks'!$H$28='Games &amp; Picks'!$E$28,'Games &amp; Picks'!$BB$28=1,'Games &amp; Picks'!$H$28='Games &amp; Picks'!$BC$28),14,IF(AND('Games &amp; Picks'!$H$28='Games &amp; Picks'!$E$28,'Games &amp; Picks'!$BB$28=1),7,IF(AND('Games &amp; Picks'!$H$28='Games &amp; Picks'!$E$28,'Games &amp; Picks'!$BB$28=0),7,0)))))</f>
        <v>7</v>
      </c>
      <c r="AD4" s="1">
        <f>IF('Games &amp; Picks'!E29="x","",IF($B4="","",IF(AND('Games &amp; Picks'!$H$29='Games &amp; Picks'!$E$29,'Games &amp; Picks'!$BB$29=1,'Games &amp; Picks'!$H29='Games &amp; Picks'!$BC$29),10,IF(AND('Games &amp; Picks'!$H$29='Games &amp; Picks'!$E$29,'Games &amp; Picks'!$BB$29=1),5,IF(AND('Games &amp; Picks'!$H$29='Games &amp; Picks'!$E$29,'Games &amp; Picks'!$BB$29=0),5,0)))))</f>
        <v>0</v>
      </c>
      <c r="AE4" s="1">
        <f>IF('Games &amp; Picks'!E30="x","",IF($B4="","",IF(AND('Games &amp; Picks'!$H$30='Games &amp; Picks'!$E$30,'Games &amp; Picks'!$BB$30=1,'Games &amp; Picks'!$H$30='Games &amp; Picks'!$BC$30),10,IF(AND('Games &amp; Picks'!$H$30='Games &amp; Picks'!$E$30,'Games &amp; Picks'!$BB$30=1),5,IF(AND('Games &amp; Picks'!$H$30='Games &amp; Picks'!$E$30,'Games &amp; Picks'!$BB$30=0),5,0)))))</f>
        <v>5</v>
      </c>
      <c r="AF4" s="1">
        <f>IF('Games &amp; Picks'!E31="x","",IF($B4="","",IF(AND('Games &amp; Picks'!$H$31='Games &amp; Picks'!$E$31,'Games &amp; Picks'!$BB$31=1,'Games &amp; Picks'!$H$31='Games &amp; Picks'!$BC$31),10,IF(AND('Games &amp; Picks'!$H$31='Games &amp; Picks'!$E$31,'Games &amp; Picks'!$BB$31=1),5,IF(AND('Games &amp; Picks'!$H$31='Games &amp; Picks'!$E$31,'Games &amp; Picks'!$BB$31=0),5,0)))))</f>
        <v>5</v>
      </c>
      <c r="AG4" s="1">
        <f>IF('Games &amp; Picks'!E32="x","",IF($B4="","",IF(AND('Games &amp; Picks'!$H$32='Games &amp; Picks'!$E$32,'Games &amp; Picks'!$BB$32=1,'Games &amp; Picks'!$H$32='Games &amp; Picks'!$BC$32),10,IF(AND('Games &amp; Picks'!$H$32='Games &amp; Picks'!$E$32,'Games &amp; Picks'!$BB$32=1),5,IF(AND('Games &amp; Picks'!$H$32='Games &amp; Picks'!$E$32,'Games &amp; Picks'!$BB$32=0),5,0)))))</f>
        <v>5</v>
      </c>
      <c r="AH4" s="1">
        <f>IF('Games &amp; Picks'!E33="x","",IF($B4="","",IF(AND('Games &amp; Picks'!$H$33='Games &amp; Picks'!$E$33,'Games &amp; Picks'!$BB$33=1,'Games &amp; Picks'!$H$33='Games &amp; Picks'!$BC$33),20,IF(AND('Games &amp; Picks'!$H$33='Games &amp; Picks'!$E$33,'Games &amp; Picks'!$BB$33=1),10,IF(AND('Games &amp; Picks'!$H$33='Games &amp; Picks'!$E$33,'Games &amp; Picks'!$BB$33=0),10,0)))))</f>
        <v>0</v>
      </c>
      <c r="AI4" s="1">
        <f>IF('Games &amp; Picks'!E34="x","",IF($B4="","",IF(AND('Games &amp; Picks'!$H$34='Games &amp; Picks'!$E$34,'Games &amp; Picks'!$BB$34=1,'Games &amp; Picks'!$H$34='Games &amp; Picks'!$BC$34),10,IF(AND('Games &amp; Picks'!$H$34='Games &amp; Picks'!$E$34,'Games &amp; Picks'!$BB$34=1),5,IF(AND('Games &amp; Picks'!$H$34='Games &amp; Picks'!$E$34,'Games &amp; Picks'!$BB$34=0),5,0)))))</f>
        <v>5</v>
      </c>
      <c r="AJ4" s="1">
        <f>IF('Games &amp; Picks'!E35="x","",IF($B4="","",IF(AND('Games &amp; Picks'!$H$35='Games &amp; Picks'!$E$35,'Games &amp; Picks'!$BB$35=1,'Games &amp; Picks'!$H$35='Games &amp; Picks'!$BC$35),14,IF(AND('Games &amp; Picks'!$H$35='Games &amp; Picks'!$E$35,'Games &amp; Picks'!$BB$35=1),7,IF(AND('Games &amp; Picks'!$H$35='Games &amp; Picks'!$E$35,'Games &amp; Picks'!$BB$35=0),7,0)))))</f>
        <v>7</v>
      </c>
      <c r="AK4" s="1">
        <f>IF('Games &amp; Picks'!E36="x","",IF($B4="","",IF(AND('Games &amp; Picks'!$H$36='Games &amp; Picks'!$E$36,'Games &amp; Picks'!$BB$36=1,'Games &amp; Picks'!$H$36='Games &amp; Picks'!$BC$36),30,IF(AND('Games &amp; Picks'!$H$36='Games &amp; Picks'!$E$36,'Games &amp; Picks'!$BB$36=1),15,IF(AND('Games &amp; Picks'!$H$36='Games &amp; Picks'!$E$36,'Games &amp; Picks'!$BB$36=0),15,0)))))</f>
        <v>15</v>
      </c>
      <c r="AL4" s="47">
        <f>IF('Games &amp; Picks'!E37="x","",IF($B4="","",IF(AND('Games &amp; Picks'!$H$37='Games &amp; Picks'!$E$37,'Games &amp; Picks'!$BB$37=1,'Games &amp; Picks'!$H$37='Games &amp; Picks'!$BC$37),30,IF(AND('Games &amp; Picks'!$H$37='Games &amp; Picks'!$E$37,'Games &amp; Picks'!$BB$37=1),15,IF(AND('Games &amp; Picks'!$H$37='Games &amp; Picks'!$E$37,'Games &amp; Picks'!$BB$37=0),15,0)))))</f>
        <v>0</v>
      </c>
      <c r="AM4" s="47">
        <f>IF('Games &amp; Picks'!E38="x","",IF($B4="","",IF(AND('Games &amp; Picks'!$H$38='Games &amp; Picks'!$E$38,'Games &amp; Picks'!$BB$38=1,'Games &amp; Picks'!$H$38='Games &amp; Picks'!$BC$38),10,IF(AND('Games &amp; Picks'!$H$38='Games &amp; Picks'!$E$38,'Games &amp; Picks'!$BB$38=1),5,IF(AND('Games &amp; Picks'!$H$38='Games &amp; Picks'!$E$38,'Games &amp; Picks'!$BB$38=0),5,0)))))</f>
        <v>5</v>
      </c>
      <c r="AN4" s="1">
        <f>IF('Games &amp; Picks'!E39="x","",IF($B4="","",IF(AND('Games &amp; Picks'!$H$39='Games &amp; Picks'!$E$39,'Games &amp; Picks'!$BB$39=1,'Games &amp; Picks'!$H$39='Games &amp; Picks'!$BC$39),20,IF(AND('Games &amp; Picks'!$H$39='Games &amp; Picks'!$E$39,'Games &amp; Picks'!$BB$39=1),10,IF(AND('Games &amp; Picks'!$H$39='Games &amp; Picks'!$E$39,'Games &amp; Picks'!$BB$39=0),10,0)))))</f>
        <v>10</v>
      </c>
      <c r="AO4" s="1">
        <f>IF('Games &amp; Picks'!E40="x","",IF($B4="","",IF(AND('Games &amp; Picks'!$H$40='Games &amp; Picks'!$E$40,'Games &amp; Picks'!$BB$40=1,'Games &amp; Picks'!$H$40='Games &amp; Picks'!$BC$40),20,IF(AND('Games &amp; Picks'!$H$40='Games &amp; Picks'!$E$40,'Games &amp; Picks'!$BB$40=1),10,IF(AND('Games &amp; Picks'!$H$40='Games &amp; Picks'!$E$40,'Games &amp; Picks'!$BB$40=0),10,0)))))</f>
        <v>10</v>
      </c>
      <c r="AP4" s="1">
        <f>IF('Games &amp; Picks'!E41="x","",IF($B4="","",IF(AND('Games &amp; Picks'!$H$41='Games &amp; Picks'!$E$41,'Games &amp; Picks'!$BB$41=1,'Games &amp; Picks'!$H$41='Games &amp; Picks'!$BC$41),20,IF(AND('Games &amp; Picks'!$H$41='Games &amp; Picks'!$E$41,'Games &amp; Picks'!$BB$41=1),10,IF(AND('Games &amp; Picks'!$H$41='Games &amp; Picks'!$E$41,'Games &amp; Picks'!$BB$41=0),10,0)))))</f>
        <v>10</v>
      </c>
      <c r="AQ4" s="19">
        <f>IF('Games &amp; Picks'!$E$42="x","",IF($B4="","",IF('Games &amp; Picks'!H$42='Games &amp; Picks'!$E$42,30,0)))</f>
        <v>0</v>
      </c>
      <c r="AR4" s="62">
        <f>Streaks!D$48</f>
        <v>0</v>
      </c>
      <c r="AS4" s="62">
        <f>IF('Games &amp; Picks'!$E$41="x","",IF($B4="","",IF('New Years Bonus'!D$6=4,10,0)))</f>
        <v>0</v>
      </c>
      <c r="AT4" s="23">
        <f>IF('Games &amp; Picks'!E42="x","",IF($B4="","",IF('Playoff Bonus'!D$4=2,15,0)))</f>
        <v>0</v>
      </c>
      <c r="AU4" s="28">
        <f t="shared" si="1"/>
        <v>139</v>
      </c>
      <c r="AV4" s="42">
        <f t="shared" si="2"/>
        <v>0.53658536585365857</v>
      </c>
      <c r="AW4" s="28">
        <f>IF(B4="","",HLOOKUP(B4,Streaks!$B$1:$AT$42,AX4,FALSE))</f>
        <v>0</v>
      </c>
      <c r="AX4" s="69">
        <f t="shared" si="3"/>
        <v>42</v>
      </c>
      <c r="AY4"/>
      <c r="AZ4"/>
      <c r="BA4"/>
      <c r="BB4"/>
      <c r="BC4"/>
    </row>
    <row r="5" spans="1:55" s="22" customFormat="1" x14ac:dyDescent="0.2">
      <c r="A5" s="62">
        <f t="shared" si="0"/>
        <v>31</v>
      </c>
      <c r="B5" s="63" t="str">
        <f>IF('Games &amp; Picks'!I$1="","",'Games &amp; Picks'!I$1)</f>
        <v>Claire Waters</v>
      </c>
      <c r="C5" s="1">
        <f>IF('Games &amp; Picks'!E2="x","",IF($B5="","",IF(AND('Games &amp; Picks'!$I$2='Games &amp; Picks'!$E$2,'Games &amp; Picks'!$BB$2=1,'Games &amp; Picks'!$I$2='Games &amp; Picks'!$BC$2),10,IF(AND('Games &amp; Picks'!$I$2='Games &amp; Picks'!$E$2,'Games &amp; Picks'!$BB$2=1),5,IF(AND('Games &amp; Picks'!$I$2='Games &amp; Picks'!$E$2,'Games &amp; Picks'!$BB$2=0),5,0)))))</f>
        <v>0</v>
      </c>
      <c r="D5" s="1">
        <f>IF('Games &amp; Picks'!E3="x","",IF($B5="","",IF(AND('Games &amp; Picks'!$I$3='Games &amp; Picks'!$E$3,'Games &amp; Picks'!$BB$3=1,'Games &amp; Picks'!$I$3='Games &amp; Picks'!$BC$3),10,IF(AND('Games &amp; Picks'!$I$3='Games &amp; Picks'!$E$3,'Games &amp; Picks'!$BB$3=1),5,IF(AND('Games &amp; Picks'!$I$3='Games &amp; Picks'!$E$3,'Games &amp; Picks'!$BB$3=0),5,0)))))</f>
        <v>0</v>
      </c>
      <c r="E5" s="1">
        <f>IF('Games &amp; Picks'!E4="x","",IF($B5="","",IF(AND('Games &amp; Picks'!$I$4='Games &amp; Picks'!$E$4,'Games &amp; Picks'!$BB$4=1,'Games &amp; Picks'!$I$4='Games &amp; Picks'!$BC$4),10,IF(AND('Games &amp; Picks'!$I$4='Games &amp; Picks'!$E$4,'Games &amp; Picks'!$BB$4=1),5,IF(AND('Games &amp; Picks'!$I$4='Games &amp; Picks'!$E$4,'Games &amp; Picks'!$BB$4=0),5,0)))))</f>
        <v>5</v>
      </c>
      <c r="F5" s="1">
        <f>IF('Games &amp; Picks'!E5="x","",IF($B5="","",IF(AND('Games &amp; Picks'!$I$5='Games &amp; Picks'!$E$5,'Games &amp; Picks'!$BB$5=1,'Games &amp; Picks'!$I$5='Games &amp; Picks'!$BC$5),10,IF(AND('Games &amp; Picks'!$I$5='Games &amp; Picks'!$E$5,'Games &amp; Picks'!$BB$5=1),5,IF(AND('Games &amp; Picks'!$I$5='Games &amp; Picks'!$E$5,'Games &amp; Picks'!$BB$5=0),5,0)))))</f>
        <v>0</v>
      </c>
      <c r="G5" s="1">
        <f>IF('Games &amp; Picks'!E6="x","",IF($B5="","",IF(AND('Games &amp; Picks'!$I$6='Games &amp; Picks'!$E$6,'Games &amp; Picks'!$BB$6=1,'Games &amp; Picks'!$I$6='Games &amp; Picks'!$BC$6),10,IF(AND('Games &amp; Picks'!$I$6='Games &amp; Picks'!$E$6,'Games &amp; Picks'!$BB$6=1),5,IF(AND('Games &amp; Picks'!$I$6='Games &amp; Picks'!$E$6,'Games &amp; Picks'!$BB$6=0),5,0)))))</f>
        <v>5</v>
      </c>
      <c r="H5" s="1">
        <f>IF('Games &amp; Picks'!E7="x","",IF($B5="","",IF(AND('Games &amp; Picks'!$I$7='Games &amp; Picks'!$E$7,'Games &amp; Picks'!$BB$7=1,'Games &amp; Picks'!$I$7='Games &amp; Picks'!$BC$7),10,IF(AND('Games &amp; Picks'!$I$7='Games &amp; Picks'!$E$7,'Games &amp; Picks'!$BB$7=1),5,IF(AND('Games &amp; Picks'!$I$7='Games &amp; Picks'!$E$7,'Games &amp; Picks'!$BB$7=0),5,0)))))</f>
        <v>5</v>
      </c>
      <c r="I5" s="1">
        <f>IF('Games &amp; Picks'!E8="x","",IF($B5="","",IF(AND('Games &amp; Picks'!$I$8='Games &amp; Picks'!$E$8,'Games &amp; Picks'!$BB$8=1,'Games &amp; Picks'!$I$8='Games &amp; Picks'!$BC$8),10,IF(AND('Games &amp; Picks'!$I$8='Games &amp; Picks'!$E$8,'Games &amp; Picks'!$BB$8=1),5,IF(AND('Games &amp; Picks'!$I$8='Games &amp; Picks'!$E$8,'Games &amp; Picks'!$BB$8=0),5,0)))))</f>
        <v>0</v>
      </c>
      <c r="J5" s="1">
        <f>IF('Games &amp; Picks'!E9="x","",IF($B5="","",IF(AND('Games &amp; Picks'!$I$9='Games &amp; Picks'!$E$9,'Games &amp; Picks'!$BB$9=1,'Games &amp; Picks'!$I$9='Games &amp; Picks'!$BC$9),10,IF(AND('Games &amp; Picks'!$I$9='Games &amp; Picks'!$E$9,'Games &amp; Picks'!$BB$9=1),5,IF(AND('Games &amp; Picks'!$I$9='Games &amp; Picks'!$E$9,'Games &amp; Picks'!$BB$9=0),5,0)))))</f>
        <v>5</v>
      </c>
      <c r="K5" s="1">
        <f>IF('Games &amp; Picks'!E10="x","",IF($B5="","",IF(AND('Games &amp; Picks'!$I$10='Games &amp; Picks'!$E$10,'Games &amp; Picks'!$BB$10=1,'Games &amp; Picks'!$I$10='Games &amp; Picks'!$BC$10),10,IF(AND('Games &amp; Picks'!$I$10='Games &amp; Picks'!$E$10,'Games &amp; Picks'!$BB$10=1),5,IF(AND('Games &amp; Picks'!$I$10='Games &amp; Picks'!$E$10,'Games &amp; Picks'!$BB$10=0),5,0)))))</f>
        <v>0</v>
      </c>
      <c r="L5" s="1">
        <f>IF('Games &amp; Picks'!E11="x","",IF($B5="","",IF(AND('Games &amp; Picks'!$I$11='Games &amp; Picks'!$E$11,'Games &amp; Picks'!$BB$11=1,'Games &amp; Picks'!$I$11='Games &amp; Picks'!$BC$11),10,IF(AND('Games &amp; Picks'!$I$11='Games &amp; Picks'!$E$11,'Games &amp; Picks'!$BB$11=1),5,IF(AND('Games &amp; Picks'!$I$11='Games &amp; Picks'!$E$11,'Games &amp; Picks'!$BB$11=0),5,0)))))</f>
        <v>5</v>
      </c>
      <c r="M5" s="1">
        <f>IF('Games &amp; Picks'!E12="x","",IF($B5="","",IF(AND('Games &amp; Picks'!$I$12='Games &amp; Picks'!$E$12,'Games &amp; Picks'!$BB$12=1,'Games &amp; Picks'!$I$12='Games &amp; Picks'!$BC$12),10,IF(AND('Games &amp; Picks'!$I$12='Games &amp; Picks'!$E$12,'Games &amp; Picks'!$BB$12=1),5,IF(AND('Games &amp; Picks'!$I$12='Games &amp; Picks'!$E$12,'Games &amp; Picks'!$BB$12=0),5,0)))))</f>
        <v>5</v>
      </c>
      <c r="N5" s="1">
        <f>IF('Games &amp; Picks'!E13="x","",IF($B5="","",IF(AND('Games &amp; Picks'!$I$13='Games &amp; Picks'!$E$13,'Games &amp; Picks'!$BB$13=1,'Games &amp; Picks'!$I$13='Games &amp; Picks'!$BC$13),10,IF(AND('Games &amp; Picks'!$I$13='Games &amp; Picks'!$E$13,'Games &amp; Picks'!$BB$13=1),5,IF(AND('Games &amp; Picks'!$I$13='Games &amp; Picks'!$E$13,'Games &amp; Picks'!$BB$13=0),5,0)))))</f>
        <v>5</v>
      </c>
      <c r="O5" s="1">
        <f>IF('Games &amp; Picks'!E14="x","",IF($B5="","",IF(AND('Games &amp; Picks'!$I$14='Games &amp; Picks'!$E$14,'Games &amp; Picks'!$BB$14=1,'Games &amp; Picks'!$I$14='Games &amp; Picks'!$BC$14),10,IF(AND('Games &amp; Picks'!$I$14='Games &amp; Picks'!$E$14,'Games &amp; Picks'!$BB$14=1),5,IF(AND('Games &amp; Picks'!$I$14='Games &amp; Picks'!$E$14,'Games &amp; Picks'!$BB$14=0),5,0)))))</f>
        <v>0</v>
      </c>
      <c r="P5" s="1">
        <f>IF('Games &amp; Picks'!E15="x","",IF($B5="","",IF(AND('Games &amp; Picks'!$I$15='Games &amp; Picks'!$E$15,'Games &amp; Picks'!$BB$15=1,'Games &amp; Picks'!$I$15='Games &amp; Picks'!$BC$15),10,IF(AND('Games &amp; Picks'!$I$15='Games &amp; Picks'!$E$15,'Games &amp; Picks'!$BB$15=1),5,IF(AND('Games &amp; Picks'!$I$15='Games &amp; Picks'!$E$15,'Games &amp; Picks'!$BB$15=0),5,0)))))</f>
        <v>5</v>
      </c>
      <c r="Q5" s="1">
        <f>IF('Games &amp; Picks'!E16="x","",IF($B5="","",IF(AND('Games &amp; Picks'!$I$16='Games &amp; Picks'!$E$16,'Games &amp; Picks'!$BB$16=1,'Games &amp; Picks'!$I$16='Games &amp; Picks'!$BC$16),10,IF(AND('Games &amp; Picks'!$I$16='Games &amp; Picks'!$E$16,'Games &amp; Picks'!$BB$16=1),5,IF(AND('Games &amp; Picks'!$I$16='Games &amp; Picks'!$E$16,'Games &amp; Picks'!$BB$16=0),5,0)))))</f>
        <v>0</v>
      </c>
      <c r="R5" s="1">
        <f>IF('Games &amp; Picks'!E17="x","",IF($B5="","",IF(AND('Games &amp; Picks'!$I$17='Games &amp; Picks'!$E$17,'Games &amp; Picks'!$BB$17=1,'Games &amp; Picks'!$I$17='Games &amp; Picks'!$BC$17),10,IF(AND('Games &amp; Picks'!$I$17='Games &amp; Picks'!$E$17,'Games &amp; Picks'!$BB$17=1),5,IF(AND('Games &amp; Picks'!$I$17='Games &amp; Picks'!$E$17,'Games &amp; Picks'!$BB$17=0),5,0)))))</f>
        <v>5</v>
      </c>
      <c r="S5" s="1">
        <f>IF('Games &amp; Picks'!E18="x","",IF($B5="","",IF(AND('Games &amp; Picks'!$I$18='Games &amp; Picks'!$E$18,'Games &amp; Picks'!$BB$18=1,'Games &amp; Picks'!$I$18='Games &amp; Picks'!$BC$18),10,IF(AND('Games &amp; Picks'!$I$18='Games &amp; Picks'!$E$18,'Games &amp; Picks'!$BB$18=1),5,IF(AND('Games &amp; Picks'!$I$18='Games &amp; Picks'!$E$18,'Games &amp; Picks'!$BB$18=0),5,0)))))</f>
        <v>0</v>
      </c>
      <c r="T5" s="1">
        <f>IF('Games &amp; Picks'!E19="x","",IF($B5="","",IF(AND('Games &amp; Picks'!$I$19='Games &amp; Picks'!$E$19,'Games &amp; Picks'!$BB$19=1,'Games &amp; Picks'!$I$19='Games &amp; Picks'!$BC$19),10,IF(AND('Games &amp; Picks'!$I$19='Games &amp; Picks'!$E$19,'Games &amp; Picks'!$BB$19=1),5,IF(AND('Games &amp; Picks'!$I$19='Games &amp; Picks'!$E$19,'Games &amp; Picks'!$BB$19=0),5,0)))))</f>
        <v>0</v>
      </c>
      <c r="U5" s="1">
        <f>IF('Games &amp; Picks'!E20="x","",IF($B5="","",IF(AND('Games &amp; Picks'!$I$20='Games &amp; Picks'!$E$20,'Games &amp; Picks'!$BB$20=1,'Games &amp; Picks'!$I$20='Games &amp; Picks'!$BC$20),10,IF(AND('Games &amp; Picks'!$I$20='Games &amp; Picks'!$E$20,'Games &amp; Picks'!$BB$20=1),5,IF(AND('Games &amp; Picks'!$I$20='Games &amp; Picks'!$E$20,'Games &amp; Picks'!$BB$20=0),5,0)))))</f>
        <v>0</v>
      </c>
      <c r="V5" s="1">
        <f>IF('Games &amp; Picks'!E21="x","",IF($B5="","",IF(AND('Games &amp; Picks'!$I$21='Games &amp; Picks'!$E$21,'Games &amp; Picks'!$BB$21=1,'Games &amp; Picks'!$I$21='Games &amp; Picks'!$BC$21),10,IF(AND('Games &amp; Picks'!$I$21='Games &amp; Picks'!$E$21,'Games &amp; Picks'!$BB$21=1),5,IF(AND('Games &amp; Picks'!$I$21='Games &amp; Picks'!$E$21,'Games &amp; Picks'!$BB$21=0),5,0)))))</f>
        <v>0</v>
      </c>
      <c r="W5" s="1">
        <f>IF('Games &amp; Picks'!E22="x","",IF($B5="","",IF(AND('Games &amp; Picks'!$I$22='Games &amp; Picks'!$E$22,'Games &amp; Picks'!$BB$22=1,'Games &amp; Picks'!$I$22='Games &amp; Picks'!$BC$22),10,IF(AND('Games &amp; Picks'!$I$22='Games &amp; Picks'!$E$22,'Games &amp; Picks'!$BB$22=1),5,IF(AND('Games &amp; Picks'!$I$22='Games &amp; Picks'!$E$22,'Games &amp; Picks'!$BB$22=0),5,0)))))</f>
        <v>0</v>
      </c>
      <c r="X5" s="2">
        <f>IF('Games &amp; Picks'!E23="x","",IF($B5="","",IF(AND('Games &amp; Picks'!$I$23='Games &amp; Picks'!$E$23,'Games &amp; Picks'!$BB$23=1,'Games &amp; Picks'!$I$23='Games &amp; Picks'!$BC$23),10,IF(AND('Games &amp; Picks'!$I$23='Games &amp; Picks'!$E$23,'Games &amp; Picks'!$BB$23=1),5,IF(AND('Games &amp; Picks'!$I$23='Games &amp; Picks'!$E$23,'Games &amp; Picks'!$BB$23=0),5,0)))))</f>
        <v>0</v>
      </c>
      <c r="Y5" s="1">
        <f>IF('Games &amp; Picks'!E24="x","",IF($B5="","",IF(AND('Games &amp; Picks'!$I$24='Games &amp; Picks'!$E$24,'Games &amp; Picks'!$BB$24=1,'Games &amp; Picks'!$I$24='Games &amp; Picks'!$BC$24),10,IF(AND('Games &amp; Picks'!$I$24='Games &amp; Picks'!$E$24,'Games &amp; Picks'!$BB$24=1),5,IF(AND('Games &amp; Picks'!$I$24='Games &amp; Picks'!$E$24,'Games &amp; Picks'!$BB$24=0),5,0)))))</f>
        <v>0</v>
      </c>
      <c r="Z5" s="1">
        <f>IF('Games &amp; Picks'!E25="x","",IF($B5="","",IF(AND('Games &amp; Picks'!$I$25='Games &amp; Picks'!$E$25,'Games &amp; Picks'!$BB$25=1,'Games &amp; Picks'!$I$25='Games &amp; Picks'!$BC$25),10,IF(AND('Games &amp; Picks'!$I$25='Games &amp; Picks'!$E$25,'Games &amp; Picks'!$BB$25=1),5,IF(AND('Games &amp; Picks'!$I$25='Games &amp; Picks'!$E$25,'Games &amp; Picks'!$BB$25=0),5,0)))))</f>
        <v>0</v>
      </c>
      <c r="AA5" s="1">
        <f>IF('Games &amp; Picks'!E26="x","",IF($B5="","",IF(AND('Games &amp; Picks'!$I$26='Games &amp; Picks'!$E$26,'Games &amp; Picks'!$BB$26=1,'Games &amp; Picks'!$I$26='Games &amp; Picks'!$BC$26),10,IF(AND('Games &amp; Picks'!$I$26='Games &amp; Picks'!$E$26,'Games &amp; Picks'!$BB$26=1),5,IF(AND('Games &amp; Picks'!$I$26='Games &amp; Picks'!$E$26,'Games &amp; Picks'!$BB$26=0),5,0)))))</f>
        <v>5</v>
      </c>
      <c r="AB5" s="1">
        <f>IF('Games &amp; Picks'!E27="x","",IF($B5="","",IF(AND('Games &amp; Picks'!$I$27='Games &amp; Picks'!$E$27,'Games &amp; Picks'!$BB$27=1,'Games &amp; Picks'!$I$27='Games &amp; Picks'!$BC$27),10,IF(AND('Games &amp; Picks'!$I$27='Games &amp; Picks'!$E$27,'Games &amp; Picks'!$BB$27=1),5,IF(AND('Games &amp; Picks'!$I$27='Games &amp; Picks'!$E$27,'Games &amp; Picks'!$BB$27=0),5,0)))))</f>
        <v>5</v>
      </c>
      <c r="AC5" s="1">
        <f>IF('Games &amp; Picks'!E28="x","",IF($B5="","",IF(AND('Games &amp; Picks'!$I$28='Games &amp; Picks'!$E$28,'Games &amp; Picks'!$BB$28=1,'Games &amp; Picks'!$I$28='Games &amp; Picks'!$BC$28),14,IF(AND('Games &amp; Picks'!$I$28='Games &amp; Picks'!$E$28,'Games &amp; Picks'!$BB$28=1),7,IF(AND('Games &amp; Picks'!$I$28='Games &amp; Picks'!$E$28,'Games &amp; Picks'!$BB$28=0),7,0)))))</f>
        <v>7</v>
      </c>
      <c r="AD5" s="1">
        <f>IF('Games &amp; Picks'!E29="x","",IF($B5="","",IF(AND('Games &amp; Picks'!$I$29='Games &amp; Picks'!$E$29,'Games &amp; Picks'!$BB$29=1,'Games &amp; Picks'!$I$29='Games &amp; Picks'!$BC$29),10,IF(AND('Games &amp; Picks'!$I$29='Games &amp; Picks'!$E$29,'Games &amp; Picks'!$BB$29=1),5,IF(AND('Games &amp; Picks'!$I$29='Games &amp; Picks'!$E$29,'Games &amp; Picks'!$BB$29=0),5,0)))))</f>
        <v>0</v>
      </c>
      <c r="AE5" s="1">
        <f>IF('Games &amp; Picks'!E30="x","",IF($B5="","",IF(AND('Games &amp; Picks'!$I$30='Games &amp; Picks'!$E$30,'Games &amp; Picks'!$BB$30=1,'Games &amp; Picks'!$I$30='Games &amp; Picks'!$BC$30),10,IF(AND('Games &amp; Picks'!$I$30='Games &amp; Picks'!$E$30,'Games &amp; Picks'!$BB$30=1),5,IF(AND('Games &amp; Picks'!$I$30='Games &amp; Picks'!$E$30,'Games &amp; Picks'!$BB$30=0),5,0)))))</f>
        <v>5</v>
      </c>
      <c r="AF5" s="1">
        <f>IF('Games &amp; Picks'!E31="x","",IF($B5="","",IF(AND('Games &amp; Picks'!$I$31='Games &amp; Picks'!$E$31,'Games &amp; Picks'!$BB$31=1,'Games &amp; Picks'!$I$31='Games &amp; Picks'!$BC$31),10,IF(AND('Games &amp; Picks'!$I$31='Games &amp; Picks'!$E$31,'Games &amp; Picks'!$BB$31=1),5,IF(AND('Games &amp; Picks'!$I$31='Games &amp; Picks'!$E$31,'Games &amp; Picks'!$BB$31=0),5,0)))))</f>
        <v>0</v>
      </c>
      <c r="AG5" s="1">
        <f>IF('Games &amp; Picks'!E32="x","",IF($B5="","",IF(AND('Games &amp; Picks'!$I$32='Games &amp; Picks'!$E$32,'Games &amp; Picks'!$BB$32=1,'Games &amp; Picks'!$I$32='Games &amp; Picks'!$BC$32),10,IF(AND('Games &amp; Picks'!$I$32='Games &amp; Picks'!$E$32,'Games &amp; Picks'!$BB$32=1),5,IF(AND('Games &amp; Picks'!$I$32='Games &amp; Picks'!$E$32,'Games &amp; Picks'!$BB$32=0),5,0)))))</f>
        <v>5</v>
      </c>
      <c r="AH5" s="1">
        <f>IF('Games &amp; Picks'!E33="x","",IF($B5="","",IF(AND('Games &amp; Picks'!$I$33='Games &amp; Picks'!$E$33,'Games &amp; Picks'!$BB$33=1,'Games &amp; Picks'!$I$33='Games &amp; Picks'!$BC$33),20,IF(AND('Games &amp; Picks'!$I$33='Games &amp; Picks'!$E$33,'Games &amp; Picks'!$BB$33=1),10,IF(AND('Games &amp; Picks'!$I$33='Games &amp; Picks'!$E$33,'Games &amp; Picks'!$BB$33=0),10,0)))))</f>
        <v>0</v>
      </c>
      <c r="AI5" s="1">
        <f>IF('Games &amp; Picks'!E34="x","",IF($B5="","",IF(AND('Games &amp; Picks'!$I$34='Games &amp; Picks'!$E$34,'Games &amp; Picks'!$BB$34=1,'Games &amp; Picks'!$I$34='Games &amp; Picks'!$BC$34),10,IF(AND('Games &amp; Picks'!$I$34='Games &amp; Picks'!$E$34,'Games &amp; Picks'!$BB$34=1),5,IF(AND('Games &amp; Picks'!$I$34='Games &amp; Picks'!$E$34,'Games &amp; Picks'!$BB$34=0),5,0)))))</f>
        <v>5</v>
      </c>
      <c r="AJ5" s="1">
        <f>IF('Games &amp; Picks'!E35="x","",IF($B5="","",IF(AND('Games &amp; Picks'!$I$35='Games &amp; Picks'!$E$35,'Games &amp; Picks'!$BB$35=1,'Games &amp; Picks'!$I$35='Games &amp; Picks'!$BC$35),14,IF(AND('Games &amp; Picks'!$I$35='Games &amp; Picks'!$E$35,'Games &amp; Picks'!$BB$35=1),7,IF(AND('Games &amp; Picks'!$I$35='Games &amp; Picks'!$E$35,'Games &amp; Picks'!$BB$35=0),7,0)))))</f>
        <v>0</v>
      </c>
      <c r="AK5" s="1">
        <f>IF('Games &amp; Picks'!E36="x","",IF($B5="","",IF(AND('Games &amp; Picks'!$I$36='Games &amp; Picks'!$E$36,'Games &amp; Picks'!$BB$36=1,'Games &amp; Picks'!$I$36='Games &amp; Picks'!$BC$36),30,IF(AND('Games &amp; Picks'!$I$36='Games &amp; Picks'!$E$36,'Games &amp; Picks'!$BB$36=1),15,IF(AND('Games &amp; Picks'!$I$36='Games &amp; Picks'!$E$36,'Games &amp; Picks'!$BB$36=0),15,0)))))</f>
        <v>15</v>
      </c>
      <c r="AL5" s="47">
        <f>IF('Games &amp; Picks'!E37="x","",IF($B5="","",IF(AND('Games &amp; Picks'!$I$37='Games &amp; Picks'!$E$37,'Games &amp; Picks'!$BB$37=1,'Games &amp; Picks'!$I$37='Games &amp; Picks'!$BC$37),30,IF(AND('Games &amp; Picks'!$I$37='Games &amp; Picks'!$E$37,'Games &amp; Picks'!$BB$37=1),15,IF(AND('Games &amp; Picks'!$I$37='Games &amp; Picks'!$E$37,'Games &amp; Picks'!$BB$37=0),15,0)))))</f>
        <v>0</v>
      </c>
      <c r="AM5" s="47">
        <f>IF('Games &amp; Picks'!E38="x","",IF($B5="","",IF(AND('Games &amp; Picks'!$I$38='Games &amp; Picks'!$E$38,'Games &amp; Picks'!$BB$38=1,'Games &amp; Picks'!$I$38='Games &amp; Picks'!$BC$38),10,IF(AND('Games &amp; Picks'!$I$38='Games &amp; Picks'!$E$38,'Games &amp; Picks'!$BB$38=1),5,IF(AND('Games &amp; Picks'!$I$38='Games &amp; Picks'!$E$38,'Games &amp; Picks'!$BB$38=0),5,0)))))</f>
        <v>5</v>
      </c>
      <c r="AN5" s="1">
        <f>IF('Games &amp; Picks'!E39="x","",IF($B5="","",IF(AND('Games &amp; Picks'!$I$39='Games &amp; Picks'!$E$39,'Games &amp; Picks'!$BB$39=1,'Games &amp; Picks'!$I$39='Games &amp; Picks'!$BC$39),20,IF(AND('Games &amp; Picks'!$I$39='Games &amp; Picks'!$E$39,'Games &amp; Picks'!$BB$39=1),10,IF(AND('Games &amp; Picks'!$I$39='Games &amp; Picks'!$E$39,'Games &amp; Picks'!$BB$39=0),10,0)))))</f>
        <v>10</v>
      </c>
      <c r="AO5" s="1">
        <f>IF('Games &amp; Picks'!E40="x","",IF($B5="","",IF(AND('Games &amp; Picks'!$I$40='Games &amp; Picks'!$E$40,'Games &amp; Picks'!$BB$40=1,'Games &amp; Picks'!$I$40='Games &amp; Picks'!$BC$40),20,IF(AND('Games &amp; Picks'!$I$40='Games &amp; Picks'!$E$40,'Games &amp; Picks'!$BB$40=1),10,IF(AND('Games &amp; Picks'!$I$40='Games &amp; Picks'!$E$40,'Games &amp; Picks'!$BB$40=0),10,0)))))</f>
        <v>0</v>
      </c>
      <c r="AP5" s="1">
        <f>IF('Games &amp; Picks'!E41="x","",IF($B5="","",IF(AND('Games &amp; Picks'!$I$41='Games &amp; Picks'!$E$41,'Games &amp; Picks'!$BB$41=1,'Games &amp; Picks'!$I$41='Games &amp; Picks'!$BC$41),20,IF(AND('Games &amp; Picks'!$I$41='Games &amp; Picks'!$E$41,'Games &amp; Picks'!$BB$41=1),10,IF(AND('Games &amp; Picks'!$I$41='Games &amp; Picks'!$E$41,'Games &amp; Picks'!$BB$41=0),10,0)))))</f>
        <v>10</v>
      </c>
      <c r="AQ5" s="19">
        <f>IF('Games &amp; Picks'!$E$42="x","",IF($B5="","",IF('Games &amp; Picks'!I$42='Games &amp; Picks'!$E$42,30,0)))</f>
        <v>0</v>
      </c>
      <c r="AR5" s="62">
        <f>Streaks!E$48</f>
        <v>0</v>
      </c>
      <c r="AS5" s="62">
        <f>IF('Games &amp; Picks'!$E$41="x","",IF($B5="","",IF('New Years Bonus'!E$6=4,10,0)))</f>
        <v>0</v>
      </c>
      <c r="AT5" s="23">
        <f>IF('Games &amp; Picks'!E42="x","",IF($B5="","",IF('Playoff Bonus'!E$4=2,15,0)))</f>
        <v>0</v>
      </c>
      <c r="AU5" s="28">
        <f t="shared" si="1"/>
        <v>117</v>
      </c>
      <c r="AV5" s="42">
        <f t="shared" si="2"/>
        <v>0.46341463414634149</v>
      </c>
      <c r="AW5" s="28">
        <f>IF(B5="","",HLOOKUP(B5,Streaks!$B$1:$AT$42,AX5,FALSE))</f>
        <v>0</v>
      </c>
      <c r="AX5" s="69">
        <f t="shared" si="3"/>
        <v>42</v>
      </c>
      <c r="AY5"/>
      <c r="AZ5"/>
      <c r="BA5"/>
      <c r="BB5"/>
      <c r="BC5"/>
    </row>
    <row r="6" spans="1:55" s="22" customFormat="1" x14ac:dyDescent="0.2">
      <c r="A6" s="62">
        <f t="shared" si="0"/>
        <v>6</v>
      </c>
      <c r="B6" s="63" t="str">
        <f>IF('Games &amp; Picks'!J$1="","",'Games &amp; Picks'!J$1)</f>
        <v>Brien Blackburn</v>
      </c>
      <c r="C6" s="1">
        <f>IF('Games &amp; Picks'!E2="x","",IF($B6="","",IF(AND('Games &amp; Picks'!$J$2='Games &amp; Picks'!$E$2,'Games &amp; Picks'!$BB$2=1,'Games &amp; Picks'!$J$2='Games &amp; Picks'!$BC$2),10,IF(AND('Games &amp; Picks'!$J$2='Games &amp; Picks'!$E$2,'Games &amp; Picks'!$BB$2=1),5,IF(AND('Games &amp; Picks'!$J$2='Games &amp; Picks'!$E$2,'Games &amp; Picks'!$BB$2=0),5,0)))))</f>
        <v>5</v>
      </c>
      <c r="D6" s="1">
        <f>IF('Games &amp; Picks'!E3="x","",IF($B6="","",IF(AND('Games &amp; Picks'!$J$3='Games &amp; Picks'!$E$3,'Games &amp; Picks'!$BB$3=1,'Games &amp; Picks'!$J$3='Games &amp; Picks'!$BC$3),10,IF(AND('Games &amp; Picks'!$J$3='Games &amp; Picks'!$E$3,'Games &amp; Picks'!$BB$3=1),5,IF(AND('Games &amp; Picks'!$J$3='Games &amp; Picks'!$E$3,'Games &amp; Picks'!$BB$3=0),5,0)))))</f>
        <v>0</v>
      </c>
      <c r="E6" s="1">
        <f>IF('Games &amp; Picks'!E4="x","",IF($B6="","",IF(AND('Games &amp; Picks'!$J$4='Games &amp; Picks'!$E$4,'Games &amp; Picks'!$BB$4=1,'Games &amp; Picks'!$J$4='Games &amp; Picks'!$BC$4),10,IF(AND('Games &amp; Picks'!$J$4='Games &amp; Picks'!$E$4,'Games &amp; Picks'!$BB$4=1),5,IF(AND('Games &amp; Picks'!$J$4='Games &amp; Picks'!$E$4,'Games &amp; Picks'!$BB$4=0),5,0)))))</f>
        <v>5</v>
      </c>
      <c r="F6" s="1">
        <f>IF('Games &amp; Picks'!E5="x","",IF($B6="","",IF(AND('Games &amp; Picks'!$J$5='Games &amp; Picks'!$E$5,'Games &amp; Picks'!$BB$5=1,'Games &amp; Picks'!$J$5='Games &amp; Picks'!$BC$5),10,IF(AND('Games &amp; Picks'!$J$5='Games &amp; Picks'!$E$5,'Games &amp; Picks'!$BB$5=1),5,IF(AND('Games &amp; Picks'!$J$5='Games &amp; Picks'!$E$5,'Games &amp; Picks'!$BB$5=0),5,0)))))</f>
        <v>5</v>
      </c>
      <c r="G6" s="1">
        <f>IF('Games &amp; Picks'!E6="x","",IF($B6="","",IF(AND('Games &amp; Picks'!$J$6='Games &amp; Picks'!$E$6,'Games &amp; Picks'!$BB$6=1,'Games &amp; Picks'!$J$6='Games &amp; Picks'!$BC$6),10,IF(AND('Games &amp; Picks'!$J$6='Games &amp; Picks'!$E$6,'Games &amp; Picks'!$BB$6=1),5,IF(AND('Games &amp; Picks'!$J$6='Games &amp; Picks'!$E$6,'Games &amp; Picks'!$BB$6=0),5,0)))))</f>
        <v>5</v>
      </c>
      <c r="H6" s="1">
        <f>IF('Games &amp; Picks'!E7="x","",IF($B6="","",IF(AND('Games &amp; Picks'!$J$7='Games &amp; Picks'!$E$7,'Games &amp; Picks'!$BB$7=1,'Games &amp; Picks'!$J$7='Games &amp; Picks'!$BC$7),10,IF(AND('Games &amp; Picks'!$J$7='Games &amp; Picks'!$E$7,'Games &amp; Picks'!$BB$7=1),5,IF(AND('Games &amp; Picks'!$J$7='Games &amp; Picks'!$E$7,'Games &amp; Picks'!$BB$7=0),5,0)))))</f>
        <v>5</v>
      </c>
      <c r="I6" s="1">
        <f>IF('Games &amp; Picks'!E8="x","",IF($B6="","",IF(AND('Games &amp; Picks'!$J$8='Games &amp; Picks'!$E$8,'Games &amp; Picks'!$BB$8=1,'Games &amp; Picks'!$J$8='Games &amp; Picks'!$BC$8),10,IF(AND('Games &amp; Picks'!$J$8='Games &amp; Picks'!$E$8,'Games &amp; Picks'!$BB$8=1),5,IF(AND('Games &amp; Picks'!$J$8='Games &amp; Picks'!$E$8,'Games &amp; Picks'!$BB$8=0),5,0)))))</f>
        <v>5</v>
      </c>
      <c r="J6" s="1">
        <f>IF('Games &amp; Picks'!E9="x","",IF($B6="","",IF(AND('Games &amp; Picks'!$J$9='Games &amp; Picks'!$E$9,'Games &amp; Picks'!$BB$9=1,'Games &amp; Picks'!$J$9='Games &amp; Picks'!$BC$9),10,IF(AND('Games &amp; Picks'!$J$9='Games &amp; Picks'!$E$9,'Games &amp; Picks'!$BB$9=1),5,IF(AND('Games &amp; Picks'!$J$9='Games &amp; Picks'!$E$9,'Games &amp; Picks'!$BB$9=0),5,0)))))</f>
        <v>0</v>
      </c>
      <c r="K6" s="1">
        <f>IF('Games &amp; Picks'!E10="x","",IF($B6="","",IF(AND('Games &amp; Picks'!$J$10='Games &amp; Picks'!$E$10,'Games &amp; Picks'!$BB$10=1,'Games &amp; Picks'!$J$10='Games &amp; Picks'!$BC$10),10,IF(AND('Games &amp; Picks'!$J$10='Games &amp; Picks'!$E$10,'Games &amp; Picks'!$BB$10=1),5,IF(AND('Games &amp; Picks'!$J$10='Games &amp; Picks'!$E$10,'Games &amp; Picks'!$BB$10=0),5,0)))))</f>
        <v>10</v>
      </c>
      <c r="L6" s="1">
        <f>IF('Games &amp; Picks'!E11="x","",IF($B6="","",IF(AND('Games &amp; Picks'!$J$11='Games &amp; Picks'!$E$11,'Games &amp; Picks'!$BB$11=1,'Games &amp; Picks'!$J$11='Games &amp; Picks'!$BC$11),10,IF(AND('Games &amp; Picks'!$J$11='Games &amp; Picks'!$E$11,'Games &amp; Picks'!$BB$11=1),5,IF(AND('Games &amp; Picks'!$J$11='Games &amp; Picks'!$E$11,'Games &amp; Picks'!$BB$11=0),5,0)))))</f>
        <v>0</v>
      </c>
      <c r="M6" s="1">
        <f>IF('Games &amp; Picks'!E12="x","",IF($B6="","",IF(AND('Games &amp; Picks'!$J$12='Games &amp; Picks'!$E$12,'Games &amp; Picks'!$BB$12=1,'Games &amp; Picks'!$J$12='Games &amp; Picks'!$BC$12),10,IF(AND('Games &amp; Picks'!$J$12='Games &amp; Picks'!$E$12,'Games &amp; Picks'!$BB$12=1),5,IF(AND('Games &amp; Picks'!$J$12='Games &amp; Picks'!$E$12,'Games &amp; Picks'!$BB$12=0),5,0)))))</f>
        <v>0</v>
      </c>
      <c r="N6" s="1">
        <f>IF('Games &amp; Picks'!E13="x","",IF($B6="","",IF(AND('Games &amp; Picks'!$J$13='Games &amp; Picks'!$E$13,'Games &amp; Picks'!$BB$13=1,'Games &amp; Picks'!$J$13='Games &amp; Picks'!$BC$13),10,IF(AND('Games &amp; Picks'!$J$13='Games &amp; Picks'!$E$13,'Games &amp; Picks'!$BB$13=1),5,IF(AND('Games &amp; Picks'!$J$13='Games &amp; Picks'!$E$13,'Games &amp; Picks'!$BB$13=0),5,0)))))</f>
        <v>5</v>
      </c>
      <c r="O6" s="1">
        <f>IF('Games &amp; Picks'!E14="x","",IF($B6="","",IF(AND('Games &amp; Picks'!$J$14='Games &amp; Picks'!$E$14,'Games &amp; Picks'!$BB$14=1,'Games &amp; Picks'!$J$14='Games &amp; Picks'!$BC$14),10,IF(AND('Games &amp; Picks'!$J$14='Games &amp; Picks'!$E$14,'Games &amp; Picks'!$BB$14=1),5,IF(AND('Games &amp; Picks'!$J$14='Games &amp; Picks'!$E$14,'Games &amp; Picks'!$BB$14=0),5,0)))))</f>
        <v>5</v>
      </c>
      <c r="P6" s="1">
        <f>IF('Games &amp; Picks'!E15="x","",IF($B6="","",IF(AND('Games &amp; Picks'!$J$15='Games &amp; Picks'!$E$15,'Games &amp; Picks'!$BB$15=1,'Games &amp; Picks'!$J$15='Games &amp; Picks'!$BC$15),10,IF(AND('Games &amp; Picks'!$J$15='Games &amp; Picks'!$E$15,'Games &amp; Picks'!$BB$15=1),5,IF(AND('Games &amp; Picks'!$J$15='Games &amp; Picks'!$E$15,'Games &amp; Picks'!$BB$15=0),5,0)))))</f>
        <v>5</v>
      </c>
      <c r="Q6" s="1">
        <f>IF('Games &amp; Picks'!E16="x","",IF($B6="","",IF(AND('Games &amp; Picks'!$J$16='Games &amp; Picks'!$E$16,'Games &amp; Picks'!$BB$16=1,'Games &amp; Picks'!$J$16='Games &amp; Picks'!$BC$16),10,IF(AND('Games &amp; Picks'!$J$16='Games &amp; Picks'!$E$16,'Games &amp; Picks'!$BB$16=1),5,IF(AND('Games &amp; Picks'!$J$16='Games &amp; Picks'!$E$16,'Games &amp; Picks'!$BB$16=0),5,0)))))</f>
        <v>0</v>
      </c>
      <c r="R6" s="1">
        <f>IF('Games &amp; Picks'!E17="x","",IF($B6="","",IF(AND('Games &amp; Picks'!$J$17='Games &amp; Picks'!$E$17,'Games &amp; Picks'!$BB$17=1,'Games &amp; Picks'!$J$17='Games &amp; Picks'!$BC$17),10,IF(AND('Games &amp; Picks'!$J$17='Games &amp; Picks'!$E$17,'Games &amp; Picks'!$BB$17=1),5,IF(AND('Games &amp; Picks'!$J$17='Games &amp; Picks'!$E$17,'Games &amp; Picks'!$BB$17=0),5,0)))))</f>
        <v>5</v>
      </c>
      <c r="S6" s="1">
        <f>IF('Games &amp; Picks'!E18="x","",IF($B6="","",IF(AND('Games &amp; Picks'!$J$18='Games &amp; Picks'!$E$18,'Games &amp; Picks'!$BB$18=1,'Games &amp; Picks'!$J$18='Games &amp; Picks'!$BC$18),10,IF(AND('Games &amp; Picks'!$J$18='Games &amp; Picks'!$E$18,'Games &amp; Picks'!$BB$18=1),5,IF(AND('Games &amp; Picks'!$J$18='Games &amp; Picks'!$E$18,'Games &amp; Picks'!$BB$18=0),5,0)))))</f>
        <v>5</v>
      </c>
      <c r="T6" s="1">
        <f>IF('Games &amp; Picks'!E19="x","",IF($B6="","",IF(AND('Games &amp; Picks'!$J$19='Games &amp; Picks'!$E$19,'Games &amp; Picks'!$BB$19=1,'Games &amp; Picks'!$J$19='Games &amp; Picks'!$BC$19),10,IF(AND('Games &amp; Picks'!$J$19='Games &amp; Picks'!$E$19,'Games &amp; Picks'!$BB$19=1),5,IF(AND('Games &amp; Picks'!$J$19='Games &amp; Picks'!$E$19,'Games &amp; Picks'!$BB$19=0),5,0)))))</f>
        <v>0</v>
      </c>
      <c r="U6" s="1">
        <f>IF('Games &amp; Picks'!E20="x","",IF($B6="","",IF(AND('Games &amp; Picks'!$J$20='Games &amp; Picks'!$E$20,'Games &amp; Picks'!$BB$20=1,'Games &amp; Picks'!$J$20='Games &amp; Picks'!$BC$20),10,IF(AND('Games &amp; Picks'!$J$20='Games &amp; Picks'!$E$20,'Games &amp; Picks'!$BB$20=1),5,IF(AND('Games &amp; Picks'!$J$20='Games &amp; Picks'!$E$20,'Games &amp; Picks'!$BB$20=0),5,0)))))</f>
        <v>0</v>
      </c>
      <c r="V6" s="1">
        <f>IF('Games &amp; Picks'!E21="x","",IF($B6="","",IF(AND('Games &amp; Picks'!$J$21='Games &amp; Picks'!$E$21,'Games &amp; Picks'!$BB$21=1,'Games &amp; Picks'!$J$21='Games &amp; Picks'!$BC$21),10,IF(AND('Games &amp; Picks'!$J$21='Games &amp; Picks'!$E$21,'Games &amp; Picks'!$BB$21=1),5,IF(AND('Games &amp; Picks'!$J$21='Games &amp; Picks'!$E$21,'Games &amp; Picks'!$BB$21=0),5,0)))))</f>
        <v>0</v>
      </c>
      <c r="W6" s="1">
        <f>IF('Games &amp; Picks'!E22="x","",IF($B6="","",IF(AND('Games &amp; Picks'!$J$22='Games &amp; Picks'!$E$22,'Games &amp; Picks'!$BB$22=1,'Games &amp; Picks'!$J$22='Games &amp; Picks'!$BC$22),10,IF(AND('Games &amp; Picks'!$J$22='Games &amp; Picks'!$E$22,'Games &amp; Picks'!$BB$22=1),5,IF(AND('Games &amp; Picks'!$J$22='Games &amp; Picks'!$E$22,'Games &amp; Picks'!$BB$22=0),5,0)))))</f>
        <v>0</v>
      </c>
      <c r="X6" s="2">
        <f>IF('Games &amp; Picks'!E23="x","",IF($B6="","",IF(AND('Games &amp; Picks'!$J$23='Games &amp; Picks'!$E$23,'Games &amp; Picks'!$BB$23=1,'Games &amp; Picks'!$J$23='Games &amp; Picks'!$BC$23),10,IF(AND('Games &amp; Picks'!$J$23='Games &amp; Picks'!$E$23,'Games &amp; Picks'!$BB$23=1),5,IF(AND('Games &amp; Picks'!$J$23='Games &amp; Picks'!$E$23,'Games &amp; Picks'!$BB$23=0),5,0)))))</f>
        <v>0</v>
      </c>
      <c r="Y6" s="1">
        <f>IF('Games &amp; Picks'!E24="x","",IF($B6="","",IF(AND('Games &amp; Picks'!$J$24='Games &amp; Picks'!$E$24,'Games &amp; Picks'!$BB$24=1,'Games &amp; Picks'!$J$24='Games &amp; Picks'!$BC$24),10,IF(AND('Games &amp; Picks'!$J$24='Games &amp; Picks'!$E$24,'Games &amp; Picks'!$BB$24=1),5,IF(AND('Games &amp; Picks'!$J$24='Games &amp; Picks'!$E$24,'Games &amp; Picks'!$BB$24=0),5,0)))))</f>
        <v>5</v>
      </c>
      <c r="Z6" s="1">
        <f>IF('Games &amp; Picks'!E25="x","",IF($B6="","",IF(AND('Games &amp; Picks'!$J$25='Games &amp; Picks'!$E$25,'Games &amp; Picks'!$BB$25=1,'Games &amp; Picks'!$J$25='Games &amp; Picks'!$BC$25),10,IF(AND('Games &amp; Picks'!$J$25='Games &amp; Picks'!$E$25,'Games &amp; Picks'!$BB$25=1),5,IF(AND('Games &amp; Picks'!$J$25='Games &amp; Picks'!$E$25,'Games &amp; Picks'!$BB$25=0),5,0)))))</f>
        <v>0</v>
      </c>
      <c r="AA6" s="1">
        <f>IF('Games &amp; Picks'!E26="x","",IF($B6="","",IF(AND('Games &amp; Picks'!$J$26='Games &amp; Picks'!$E$26,'Games &amp; Picks'!$BB$26=1,'Games &amp; Picks'!$J$26='Games &amp; Picks'!$BC$26),10,IF(AND('Games &amp; Picks'!$J$26='Games &amp; Picks'!$E$26,'Games &amp; Picks'!$BB$26=1),5,IF(AND('Games &amp; Picks'!$J$26='Games &amp; Picks'!$E$26,'Games &amp; Picks'!$BB$26=0),5,0)))))</f>
        <v>5</v>
      </c>
      <c r="AB6" s="1">
        <f>IF('Games &amp; Picks'!E27="x","",IF($B6="","",IF(AND('Games &amp; Picks'!$J$27='Games &amp; Picks'!$E$27,'Games &amp; Picks'!$BB$27=1,'Games &amp; Picks'!$J$27='Games &amp; Picks'!$BC$27),10,IF(AND('Games &amp; Picks'!$J$27='Games &amp; Picks'!$E$27,'Games &amp; Picks'!$BB$27=1),5,IF(AND('Games &amp; Picks'!$J$27='Games &amp; Picks'!$E$27,'Games &amp; Picks'!$BB$27=0),5,0)))))</f>
        <v>5</v>
      </c>
      <c r="AC6" s="1">
        <f>IF('Games &amp; Picks'!E28="x","",IF($B6="","",IF(AND('Games &amp; Picks'!$J$28='Games &amp; Picks'!$E$28,'Games &amp; Picks'!$BB$28=1,'Games &amp; Picks'!$J$28='Games &amp; Picks'!$BC$28),14,IF(AND('Games &amp; Picks'!$J$28='Games &amp; Picks'!$E$28,'Games &amp; Picks'!$BB$28=1),7,IF(AND('Games &amp; Picks'!$J$28='Games &amp; Picks'!$E$28,'Games &amp; Picks'!$BB$28=0),7,0)))))</f>
        <v>0</v>
      </c>
      <c r="AD6" s="1">
        <f>IF('Games &amp; Picks'!E29="x","",IF($B6="","",IF(AND('Games &amp; Picks'!$J$29='Games &amp; Picks'!$E$29,'Games &amp; Picks'!$BB$29=1,'Games &amp; Picks'!$J$29='Games &amp; Picks'!$BC$29),10,IF(AND('Games &amp; Picks'!$J$29='Games &amp; Picks'!$E$29,'Games &amp; Picks'!$BB$29=1),5,IF(AND('Games &amp; Picks'!$J$29='Games &amp; Picks'!$E$29,'Games &amp; Picks'!$BB$29=0),5,0)))))</f>
        <v>5</v>
      </c>
      <c r="AE6" s="1">
        <f>IF('Games &amp; Picks'!E30="x","",IF($B6="","",IF(AND('Games &amp; Picks'!$J$30='Games &amp; Picks'!$E$30,'Games &amp; Picks'!$BB$30=1,'Games &amp; Picks'!$J$30='Games &amp; Picks'!$BC$30),10,IF(AND('Games &amp; Picks'!$J$30='Games &amp; Picks'!$E$30,'Games &amp; Picks'!$BB$30=1),5,IF(AND('Games &amp; Picks'!$J$30='Games &amp; Picks'!$E$30,'Games &amp; Picks'!$BB$30=0),5,0)))))</f>
        <v>5</v>
      </c>
      <c r="AF6" s="1">
        <f>IF('Games &amp; Picks'!E31="x","",IF($B6="","",IF(AND('Games &amp; Picks'!$J$31='Games &amp; Picks'!$E$31,'Games &amp; Picks'!$BB$31=1,'Games &amp; Picks'!$J$31='Games &amp; Picks'!$BC$31),10,IF(AND('Games &amp; Picks'!$J$31='Games &amp; Picks'!$E$31,'Games &amp; Picks'!$BB$31=1),5,IF(AND('Games &amp; Picks'!$J$31='Games &amp; Picks'!$E$31,'Games &amp; Picks'!$BB$31=0),5,0)))))</f>
        <v>0</v>
      </c>
      <c r="AG6" s="1">
        <f>IF('Games &amp; Picks'!E32="x","",IF($B6="","",IF(AND('Games &amp; Picks'!$J$32='Games &amp; Picks'!$E$32,'Games &amp; Picks'!$BB$32=1,'Games &amp; Picks'!$J$32='Games &amp; Picks'!$BC$32),10,IF(AND('Games &amp; Picks'!$J$32='Games &amp; Picks'!$E$32,'Games &amp; Picks'!$BB$32=1),5,IF(AND('Games &amp; Picks'!$J$32='Games &amp; Picks'!$E$32,'Games &amp; Picks'!$BB$32=0),5,0)))))</f>
        <v>5</v>
      </c>
      <c r="AH6" s="1">
        <f>IF('Games &amp; Picks'!E33="x","",IF($B6="","",IF(AND('Games &amp; Picks'!$J$33='Games &amp; Picks'!$E$33,'Games &amp; Picks'!$BB$33=1,'Games &amp; Picks'!$J$33='Games &amp; Picks'!$BC$33),20,IF(AND('Games &amp; Picks'!$J$33='Games &amp; Picks'!$E$33,'Games &amp; Picks'!$BB$33=1),10,IF(AND('Games &amp; Picks'!$J$33='Games &amp; Picks'!$E$33,'Games &amp; Picks'!$BB$33=0),10,0)))))</f>
        <v>0</v>
      </c>
      <c r="AI6" s="1">
        <f>IF('Games &amp; Picks'!E34="x","",IF($B6="","",IF(AND('Games &amp; Picks'!$J$34='Games &amp; Picks'!$E$34,'Games &amp; Picks'!$BB$34=1,'Games &amp; Picks'!$J$34='Games &amp; Picks'!$BC$34),10,IF(AND('Games &amp; Picks'!$J$34='Games &amp; Picks'!$E$34,'Games &amp; Picks'!$BB$34=1),5,IF(AND('Games &amp; Picks'!$J$34='Games &amp; Picks'!$E$34,'Games &amp; Picks'!$BB$34=0),5,0)))))</f>
        <v>0</v>
      </c>
      <c r="AJ6" s="1">
        <f>IF('Games &amp; Picks'!E35="x","",IF($B6="","",IF(AND('Games &amp; Picks'!$J$35='Games &amp; Picks'!$E$35,'Games &amp; Picks'!$BB$35=1,'Games &amp; Picks'!$J$35='Games &amp; Picks'!$BC$35),14,IF(AND('Games &amp; Picks'!$J$35='Games &amp; Picks'!$E$35,'Games &amp; Picks'!$BB$35=1),7,IF(AND('Games &amp; Picks'!$J$35='Games &amp; Picks'!$E$35,'Games &amp; Picks'!$BB$35=0),7,0)))))</f>
        <v>0</v>
      </c>
      <c r="AK6" s="1">
        <f>IF('Games &amp; Picks'!E36="x","",IF($B6="","",IF(AND('Games &amp; Picks'!$J$36='Games &amp; Picks'!$E$36,'Games &amp; Picks'!$BB$36=1,'Games &amp; Picks'!$J$36='Games &amp; Picks'!$BC$36),30,IF(AND('Games &amp; Picks'!$J$36='Games &amp; Picks'!$E$36,'Games &amp; Picks'!$BB$36=1),15,IF(AND('Games &amp; Picks'!$J$36='Games &amp; Picks'!$E$36,'Games &amp; Picks'!$BB$36=0),15,0)))))</f>
        <v>15</v>
      </c>
      <c r="AL6" s="47">
        <f>IF('Games &amp; Picks'!E37="x","",IF($B6="","",IF(AND('Games &amp; Picks'!$J$37='Games &amp; Picks'!$E$37,'Games &amp; Picks'!$BB$37=1,'Games &amp; Picks'!$J$37='Games &amp; Picks'!$BC$37),30,IF(AND('Games &amp; Picks'!$J$37='Games &amp; Picks'!$E$37,'Games &amp; Picks'!$BB$37=1),15,IF(AND('Games &amp; Picks'!$J$37='Games &amp; Picks'!$E$37,'Games &amp; Picks'!$BB$37=0),15,0)))))</f>
        <v>15</v>
      </c>
      <c r="AM6" s="47">
        <f>IF('Games &amp; Picks'!E38="x","",IF($B6="","",IF(AND('Games &amp; Picks'!$J$38='Games &amp; Picks'!$E$38,'Games &amp; Picks'!$BB$38=1,'Games &amp; Picks'!$J$38='Games &amp; Picks'!$BC$38),10,IF(AND('Games &amp; Picks'!$J$38='Games &amp; Picks'!$E$38,'Games &amp; Picks'!$BB$38=1),5,IF(AND('Games &amp; Picks'!$J$38='Games &amp; Picks'!$E$38,'Games &amp; Picks'!$BB$38=0),5,0)))))</f>
        <v>5</v>
      </c>
      <c r="AN6" s="1">
        <f>IF('Games &amp; Picks'!E39="x","",IF($B6="","",IF(AND('Games &amp; Picks'!$J$39='Games &amp; Picks'!$E$39,'Games &amp; Picks'!$BB$39=1,'Games &amp; Picks'!$J$39='Games &amp; Picks'!$BC$39),20,IF(AND('Games &amp; Picks'!$J$39='Games &amp; Picks'!$E$39,'Games &amp; Picks'!$BB$39=1),10,IF(AND('Games &amp; Picks'!$J$39='Games &amp; Picks'!$E$39,'Games &amp; Picks'!$BB$39=0),10,0)))))</f>
        <v>10</v>
      </c>
      <c r="AO6" s="1">
        <f>IF('Games &amp; Picks'!E40="x","",IF($B6="","",IF(AND('Games &amp; Picks'!$J$40='Games &amp; Picks'!$E$40,'Games &amp; Picks'!$BB$40=1,'Games &amp; Picks'!$J$40='Games &amp; Picks'!$BC$40),20,IF(AND('Games &amp; Picks'!$J$40='Games &amp; Picks'!$E$40,'Games &amp; Picks'!$BB$40=1),10,IF(AND('Games &amp; Picks'!$J$40='Games &amp; Picks'!$E$40,'Games &amp; Picks'!$BB$40=0),10,0)))))</f>
        <v>10</v>
      </c>
      <c r="AP6" s="1">
        <f>IF('Games &amp; Picks'!E41="x","",IF($B6="","",IF(AND('Games &amp; Picks'!$J$41='Games &amp; Picks'!$E$41,'Games &amp; Picks'!$BB$41=1,'Games &amp; Picks'!$J$41='Games &amp; Picks'!$BC$41),20,IF(AND('Games &amp; Picks'!$J$41='Games &amp; Picks'!$E$41,'Games &amp; Picks'!$BB$41=1),10,IF(AND('Games &amp; Picks'!$J$41='Games &amp; Picks'!$E$41,'Games &amp; Picks'!$BB$41=0),10,0)))))</f>
        <v>10</v>
      </c>
      <c r="AQ6" s="19">
        <f>IF('Games &amp; Picks'!$E$42="x","",IF($B6="","",IF('Games &amp; Picks'!J$42='Games &amp; Picks'!$E$42,30,0)))</f>
        <v>0</v>
      </c>
      <c r="AR6" s="62">
        <f>Streaks!F$48</f>
        <v>20</v>
      </c>
      <c r="AS6" s="62">
        <f>IF('Games &amp; Picks'!$E$41="x","",IF($B6="","",IF('New Years Bonus'!F$6=4,10,0)))</f>
        <v>0</v>
      </c>
      <c r="AT6" s="23">
        <f>IF('Games &amp; Picks'!E42="x","",IF($B6="","",IF('Playoff Bonus'!F$4=2,15,0)))</f>
        <v>0</v>
      </c>
      <c r="AU6" s="28">
        <f t="shared" si="1"/>
        <v>180</v>
      </c>
      <c r="AV6" s="42">
        <f t="shared" si="2"/>
        <v>0.58536585365853655</v>
      </c>
      <c r="AW6" s="28">
        <f>IF(B6="","",HLOOKUP(B6,Streaks!$B$1:$AT$42,AX6,FALSE))</f>
        <v>0</v>
      </c>
      <c r="AX6" s="69">
        <f t="shared" si="3"/>
        <v>42</v>
      </c>
      <c r="AY6"/>
      <c r="AZ6"/>
      <c r="BA6"/>
      <c r="BB6"/>
      <c r="BC6"/>
    </row>
    <row r="7" spans="1:55" s="22" customFormat="1" x14ac:dyDescent="0.2">
      <c r="A7" s="62">
        <f t="shared" si="0"/>
        <v>26</v>
      </c>
      <c r="B7" s="63" t="str">
        <f>IF('Games &amp; Picks'!K$1="","",'Games &amp; Picks'!K$1)</f>
        <v>Ben Waters</v>
      </c>
      <c r="C7" s="47">
        <f>IF('Games &amp; Picks'!E2="x","",IF($B7="","",IF(AND('Games &amp; Picks'!$K$2='Games &amp; Picks'!$E$2,'Games &amp; Picks'!$BB$2=1,'Games &amp; Picks'!$K$2='Games &amp; Picks'!$BC$2),10,IF(AND('Games &amp; Picks'!$K$2='Games &amp; Picks'!$E$2,'Games &amp; Picks'!$BB$2=1),5,IF(AND('Games &amp; Picks'!$K$2='Games &amp; Picks'!$E$2,'Games &amp; Picks'!$BB$2=0),5,0)))))</f>
        <v>0</v>
      </c>
      <c r="D7" s="47">
        <f>IF('Games &amp; Picks'!E3="x","",IF($B7="","",IF(AND('Games &amp; Picks'!$K$3='Games &amp; Picks'!$E$3,'Games &amp; Picks'!$BB$3=1,'Games &amp; Picks'!$K$3='Games &amp; Picks'!$BC$3),10,IF(AND('Games &amp; Picks'!$K$3='Games &amp; Picks'!$E$3,'Games &amp; Picks'!$BB$3=1),5,IF(AND('Games &amp; Picks'!$K$3='Games &amp; Picks'!$E$3,'Games &amp; Picks'!$BB$3=0),5,0)))))</f>
        <v>0</v>
      </c>
      <c r="E7" s="47">
        <f>IF('Games &amp; Picks'!E4="x","",IF($B7="","",IF(AND('Games &amp; Picks'!$K$4='Games &amp; Picks'!$E$4,'Games &amp; Picks'!$BB$4=1,'Games &amp; Picks'!$K$4='Games &amp; Picks'!$BC$4),10,IF(AND('Games &amp; Picks'!$K$4='Games &amp; Picks'!$E$4,'Games &amp; Picks'!$BB$4=1),5,IF(AND('Games &amp; Picks'!$K$4='Games &amp; Picks'!$E$4,'Games &amp; Picks'!$BB$4=0),5,0)))))</f>
        <v>0</v>
      </c>
      <c r="F7" s="47">
        <f>IF('Games &amp; Picks'!E5="x","",IF($B7="","",IF(AND('Games &amp; Picks'!$K$5='Games &amp; Picks'!$E$5,'Games &amp; Picks'!$BB$5=1,'Games &amp; Picks'!$K$5='Games &amp; Picks'!$BC$5),10,IF(AND('Games &amp; Picks'!$K$5='Games &amp; Picks'!$E$5,'Games &amp; Picks'!$BB$5=1),5,IF(AND('Games &amp; Picks'!$K$5='Games &amp; Picks'!$E$5,'Games &amp; Picks'!$BB$5=0),5,0)))))</f>
        <v>0</v>
      </c>
      <c r="G7" s="47">
        <f>IF('Games &amp; Picks'!E6="x","",IF($B7="","",IF(AND('Games &amp; Picks'!$K$6='Games &amp; Picks'!$E$6,'Games &amp; Picks'!$BB$6=1,'Games &amp; Picks'!$K$6='Games &amp; Picks'!$BC$6),10,IF(AND('Games &amp; Picks'!$K$6='Games &amp; Picks'!$E$6,'Games &amp; Picks'!$BB$6=1),5,IF(AND('Games &amp; Picks'!$K$6='Games &amp; Picks'!$E$6,'Games &amp; Picks'!$BB$6=0),5,0)))))</f>
        <v>5</v>
      </c>
      <c r="H7" s="47">
        <f>IF('Games &amp; Picks'!E7="x","",IF($B7="","",IF(AND('Games &amp; Picks'!$K$7='Games &amp; Picks'!$E$7,'Games &amp; Picks'!$BB$7=1,'Games &amp; Picks'!$K$7='Games &amp; Picks'!$BC$7),10,IF(AND('Games &amp; Picks'!$K$7='Games &amp; Picks'!$E$7,'Games &amp; Picks'!$BB$7=1),5,IF(AND('Games &amp; Picks'!$K$7='Games &amp; Picks'!$E$7,'Games &amp; Picks'!$BB$7=0),5,0)))))</f>
        <v>0</v>
      </c>
      <c r="I7" s="47">
        <f>IF('Games &amp; Picks'!E8="x","",IF($B7="","",IF(AND('Games &amp; Picks'!$K$8='Games &amp; Picks'!$E$8,'Games &amp; Picks'!$BB$8=1,'Games &amp; Picks'!$K$8='Games &amp; Picks'!$BC$8),10,IF(AND('Games &amp; Picks'!$K$8='Games &amp; Picks'!$E$8,'Games &amp; Picks'!$BB$8=1),5,IF(AND('Games &amp; Picks'!$K$8='Games &amp; Picks'!$E$8,'Games &amp; Picks'!$BB$8=0),5,0)))))</f>
        <v>0</v>
      </c>
      <c r="J7" s="47">
        <f>IF('Games &amp; Picks'!E9="x","",IF($B7="","",IF(AND('Games &amp; Picks'!$K$9='Games &amp; Picks'!$E$9,'Games &amp; Picks'!$BB$9=1,'Games &amp; Picks'!$K$9='Games &amp; Picks'!$BC$9),10,IF(AND('Games &amp; Picks'!$K$9='Games &amp; Picks'!$E$9,'Games &amp; Picks'!$BB$9=1),5,IF(AND('Games &amp; Picks'!$K$9='Games &amp; Picks'!$E$9,'Games &amp; Picks'!$BB$9=0),5,0)))))</f>
        <v>5</v>
      </c>
      <c r="K7" s="47">
        <f>IF('Games &amp; Picks'!E10="x","",IF($B7="","",IF(AND('Games &amp; Picks'!$K$10='Games &amp; Picks'!$E$10,'Games &amp; Picks'!$BB$10=1,'Games &amp; Picks'!$K$10='Games &amp; Picks'!$BC$10),10,IF(AND('Games &amp; Picks'!$K$10='Games &amp; Picks'!$E$10,'Games &amp; Picks'!$BB$10=1),5,IF(AND('Games &amp; Picks'!$K$10='Games &amp; Picks'!$E$10,'Games &amp; Picks'!$BB$10=0),5,0)))))</f>
        <v>0</v>
      </c>
      <c r="L7" s="47">
        <f>IF('Games &amp; Picks'!E11="x","",IF($B7="","",IF(AND('Games &amp; Picks'!$K$11='Games &amp; Picks'!$E$11,'Games &amp; Picks'!$BB$11=1,'Games &amp; Picks'!$K$11='Games &amp; Picks'!$BC$11),10,IF(AND('Games &amp; Picks'!$K$11='Games &amp; Picks'!$E$11,'Games &amp; Picks'!$BB$11=1),5,IF(AND('Games &amp; Picks'!$K$11='Games &amp; Picks'!$E$11,'Games &amp; Picks'!$BB$11=0),5,0)))))</f>
        <v>0</v>
      </c>
      <c r="M7" s="47">
        <f>IF('Games &amp; Picks'!E12="x","",IF($B7="","",IF(AND('Games &amp; Picks'!$K$12='Games &amp; Picks'!$E$12,'Games &amp; Picks'!$BB$12=1,'Games &amp; Picks'!$K$12='Games &amp; Picks'!$BC$12),10,IF(AND('Games &amp; Picks'!$K$12='Games &amp; Picks'!$E$12,'Games &amp; Picks'!$BB$12=1),5,IF(AND('Games &amp; Picks'!$K$12='Games &amp; Picks'!$E$12,'Games &amp; Picks'!$BB$12=0),5,0)))))</f>
        <v>5</v>
      </c>
      <c r="N7" s="47">
        <f>IF('Games &amp; Picks'!E13="x","",IF($B7="","",IF(AND('Games &amp; Picks'!$K$13='Games &amp; Picks'!$E$13,'Games &amp; Picks'!$BB$13=1,'Games &amp; Picks'!$K$13='Games &amp; Picks'!$BC$13),10,IF(AND('Games &amp; Picks'!$K$13='Games &amp; Picks'!$E$13,'Games &amp; Picks'!$BB$13=1),5,IF(AND('Games &amp; Picks'!$K$13='Games &amp; Picks'!$E$13,'Games &amp; Picks'!$BB$13=0),5,0)))))</f>
        <v>0</v>
      </c>
      <c r="O7" s="47">
        <f>IF('Games &amp; Picks'!E14="x","",IF($B7="","",IF(AND('Games &amp; Picks'!$K$14='Games &amp; Picks'!$E$14,'Games &amp; Picks'!$BB$14=1,'Games &amp; Picks'!$K$14='Games &amp; Picks'!$BC$14),10,IF(AND('Games &amp; Picks'!$K$14='Games &amp; Picks'!$E$14,'Games &amp; Picks'!$BB$14=1),5,IF(AND('Games &amp; Picks'!$K$14='Games &amp; Picks'!$E$14,'Games &amp; Picks'!$BB$14=0),5,0)))))</f>
        <v>5</v>
      </c>
      <c r="P7" s="47">
        <f>IF('Games &amp; Picks'!E15="x","",IF($B7="","",IF(AND('Games &amp; Picks'!$K$15='Games &amp; Picks'!$E$15,'Games &amp; Picks'!$BB$15=1,'Games &amp; Picks'!$K$15='Games &amp; Picks'!$BC$15),10,IF(AND('Games &amp; Picks'!$K$15='Games &amp; Picks'!$E$15,'Games &amp; Picks'!$BB$15=1),5,IF(AND('Games &amp; Picks'!$K$15='Games &amp; Picks'!$E$15,'Games &amp; Picks'!$BB$15=0),5,0)))))</f>
        <v>5</v>
      </c>
      <c r="Q7" s="47">
        <f>IF('Games &amp; Picks'!E16="x","",IF($B7="","",IF(AND('Games &amp; Picks'!$K$16='Games &amp; Picks'!$E$16,'Games &amp; Picks'!$BB$16=1,'Games &amp; Picks'!$K$16='Games &amp; Picks'!$BC$16),10,IF(AND('Games &amp; Picks'!$K$16='Games &amp; Picks'!$E$16,'Games &amp; Picks'!$BB$16=1),5,IF(AND('Games &amp; Picks'!$K$16='Games &amp; Picks'!$E$16,'Games &amp; Picks'!$BB$16=0),5,0)))))</f>
        <v>5</v>
      </c>
      <c r="R7" s="47">
        <f>IF('Games &amp; Picks'!E17="x","",IF($B7="","",IF(AND('Games &amp; Picks'!$K$17='Games &amp; Picks'!$E$17,'Games &amp; Picks'!$BB$17=1,'Games &amp; Picks'!$K$17='Games &amp; Picks'!$BC$17),10,IF(AND('Games &amp; Picks'!$K$17='Games &amp; Picks'!$E$17,'Games &amp; Picks'!$BB$17=1),5,IF(AND('Games &amp; Picks'!$K$17='Games &amp; Picks'!$E$17,'Games &amp; Picks'!$BB$17=0),5,0)))))</f>
        <v>5</v>
      </c>
      <c r="S7" s="47">
        <f>IF('Games &amp; Picks'!E18="x","",IF($B7="","",IF(AND('Games &amp; Picks'!$K$18='Games &amp; Picks'!$E$18,'Games &amp; Picks'!$BB$18=1,'Games &amp; Picks'!$K$18='Games &amp; Picks'!$BC$18),10,IF(AND('Games &amp; Picks'!$K$18='Games &amp; Picks'!$E$18,'Games &amp; Picks'!$BB$18=1),5,IF(AND('Games &amp; Picks'!$K$18='Games &amp; Picks'!$E$18,'Games &amp; Picks'!$BB$18=0),5,0)))))</f>
        <v>5</v>
      </c>
      <c r="T7" s="47">
        <f>IF('Games &amp; Picks'!E19="x","",IF($B7="","",IF(AND('Games &amp; Picks'!$K$19='Games &amp; Picks'!$E$19,'Games &amp; Picks'!$BB$19=1,'Games &amp; Picks'!$K$19='Games &amp; Picks'!$BC$19),10,IF(AND('Games &amp; Picks'!$K$19='Games &amp; Picks'!$E$19,'Games &amp; Picks'!$BB$19=1),5,IF(AND('Games &amp; Picks'!$K$19='Games &amp; Picks'!$E$19,'Games &amp; Picks'!$BB$19=0),5,0)))))</f>
        <v>0</v>
      </c>
      <c r="U7" s="47">
        <f>IF('Games &amp; Picks'!E20="x","",IF($B7="","",IF(AND('Games &amp; Picks'!$K$20='Games &amp; Picks'!$E$20,'Games &amp; Picks'!$BB$20=1,'Games &amp; Picks'!$K$20='Games &amp; Picks'!$BC$20),10,IF(AND('Games &amp; Picks'!$K$20='Games &amp; Picks'!$E$20,'Games &amp; Picks'!$BB$20=1),5,IF(AND('Games &amp; Picks'!$K$20='Games &amp; Picks'!$E$20,'Games &amp; Picks'!$BB$20=0),5,0)))))</f>
        <v>0</v>
      </c>
      <c r="V7" s="47">
        <f>IF('Games &amp; Picks'!E21="x","",IF($B7="","",IF(AND('Games &amp; Picks'!$K$21='Games &amp; Picks'!$E$21,'Games &amp; Picks'!$BB$21=1,'Games &amp; Picks'!$K$21='Games &amp; Picks'!$BC$21),10,IF(AND('Games &amp; Picks'!$K$21='Games &amp; Picks'!$E$21,'Games &amp; Picks'!$BB$21=1),5,IF(AND('Games &amp; Picks'!$K$21='Games &amp; Picks'!$E$21,'Games &amp; Picks'!$BB$21=0),5,0)))))</f>
        <v>5</v>
      </c>
      <c r="W7" s="47">
        <f>IF('Games &amp; Picks'!E22="x","",IF($B7="","",IF(AND('Games &amp; Picks'!$K$22='Games &amp; Picks'!$E$22,'Games &amp; Picks'!$BB$22=1,'Games &amp; Picks'!$K$22='Games &amp; Picks'!$BC$22),10,IF(AND('Games &amp; Picks'!$K$22='Games &amp; Picks'!$E$22,'Games &amp; Picks'!$BB$22=1),5,IF(AND('Games &amp; Picks'!$K$22='Games &amp; Picks'!$E$22,'Games &amp; Picks'!$BB$22=0),5,0)))))</f>
        <v>0</v>
      </c>
      <c r="X7" s="48">
        <f>IF('Games &amp; Picks'!E23="x","",IF($B7="","",IF(AND('Games &amp; Picks'!$K$23='Games &amp; Picks'!$E$23,'Games &amp; Picks'!$BB$23=1,'Games &amp; Picks'!$K$23='Games &amp; Picks'!$BC$23),10,IF(AND('Games &amp; Picks'!$K$23='Games &amp; Picks'!$E$23,'Games &amp; Picks'!$BB$23=1),5,IF(AND('Games &amp; Picks'!$K$23='Games &amp; Picks'!$E$23,'Games &amp; Picks'!$BB$23=0),5,0)))))</f>
        <v>0</v>
      </c>
      <c r="Y7" s="47">
        <f>IF('Games &amp; Picks'!E24="x","",IF($B7="","",IF(AND('Games &amp; Picks'!$K$24='Games &amp; Picks'!$E$24,'Games &amp; Picks'!$BB$24=1,'Games &amp; Picks'!$K$24='Games &amp; Picks'!$BC$24),10,IF(AND('Games &amp; Picks'!$K$24='Games &amp; Picks'!$E$24,'Games &amp; Picks'!$BB$24=1),5,IF(AND('Games &amp; Picks'!$K$24='Games &amp; Picks'!$E$24,'Games &amp; Picks'!$BB$24=0),5,0)))))</f>
        <v>0</v>
      </c>
      <c r="Z7" s="47">
        <f>IF('Games &amp; Picks'!E25="x","",IF($B7="","",IF(AND('Games &amp; Picks'!$K$25='Games &amp; Picks'!$E$25,'Games &amp; Picks'!$BB$25=1,'Games &amp; Picks'!$K$25='Games &amp; Picks'!$BC$25),10,IF(AND('Games &amp; Picks'!$K$25='Games &amp; Picks'!$E$25,'Games &amp; Picks'!$BB$25=1),5,IF(AND('Games &amp; Picks'!$K$25='Games &amp; Picks'!$E$25,'Games &amp; Picks'!$BB$25=0),5,0)))))</f>
        <v>0</v>
      </c>
      <c r="AA7" s="47">
        <f>IF('Games &amp; Picks'!E26="x","",IF($B7="","",IF(AND('Games &amp; Picks'!$K$26='Games &amp; Picks'!$E$26,'Games &amp; Picks'!$BB$26=1,'Games &amp; Picks'!$K$26='Games &amp; Picks'!$BC$26),10,IF(AND('Games &amp; Picks'!$K$26='Games &amp; Picks'!$E$26,'Games &amp; Picks'!$BB$26=1),5,IF(AND('Games &amp; Picks'!$K$26='Games &amp; Picks'!$E$26,'Games &amp; Picks'!$BB$26=0),5,0)))))</f>
        <v>5</v>
      </c>
      <c r="AB7" s="47">
        <f>IF('Games &amp; Picks'!E27="x","",IF($B7="","",IF(AND('Games &amp; Picks'!$K$27='Games &amp; Picks'!$E$27,'Games &amp; Picks'!$BB$27=1,'Games &amp; Picks'!$K$27='Games &amp; Picks'!$BC$27),10,IF(AND('Games &amp; Picks'!$K$27='Games &amp; Picks'!$E$27,'Games &amp; Picks'!$BB$27=1),5,IF(AND('Games &amp; Picks'!$K$27='Games &amp; Picks'!$E$27,'Games &amp; Picks'!$BB$27=0),5,0)))))</f>
        <v>5</v>
      </c>
      <c r="AC7" s="47">
        <f>IF('Games &amp; Picks'!E28="x","",IF($B7="","",IF(AND('Games &amp; Picks'!$K$28='Games &amp; Picks'!$E$28,'Games &amp; Picks'!$BB$28=1,'Games &amp; Picks'!$K$28='Games &amp; Picks'!$BC$28),14,IF(AND('Games &amp; Picks'!$K$28='Games &amp; Picks'!$E$28,'Games &amp; Picks'!$BB$28=1),7,IF(AND('Games &amp; Picks'!$K$28='Games &amp; Picks'!$E$28,'Games &amp; Picks'!$BB$28=0),7,0)))))</f>
        <v>7</v>
      </c>
      <c r="AD7" s="47">
        <f>IF('Games &amp; Picks'!E29="x","",IF($B7="","",IF(AND('Games &amp; Picks'!$K$29='Games &amp; Picks'!$E$29,'Games &amp; Picks'!$BB$29=1,'Games &amp; Picks'!$K$29='Games &amp; Picks'!$BC$29),10,IF(AND('Games &amp; Picks'!$K$29='Games &amp; Picks'!$E$29,'Games &amp; Picks'!$BB$29=1),5,IF(AND('Games &amp; Picks'!$K$29='Games &amp; Picks'!$E$29,'Games &amp; Picks'!$BB$29=0),5,0)))))</f>
        <v>0</v>
      </c>
      <c r="AE7" s="47">
        <f>IF('Games &amp; Picks'!E30="x","",IF($B7="","",IF(AND('Games &amp; Picks'!$K$30='Games &amp; Picks'!$E$30,'Games &amp; Picks'!$BB$30=1,'Games &amp; Picks'!$K$30='Games &amp; Picks'!$BC$30),10,IF(AND('Games &amp; Picks'!$K$30='Games &amp; Picks'!$E$30,'Games &amp; Picks'!$BB$30=1),5,IF(AND('Games &amp; Picks'!$K$30='Games &amp; Picks'!$E$30,'Games &amp; Picks'!$BB$30=0),5,0)))))</f>
        <v>5</v>
      </c>
      <c r="AF7" s="47">
        <f>IF('Games &amp; Picks'!E31="x","",IF($B7="","",IF(AND('Games &amp; Picks'!$K$31='Games &amp; Picks'!$E$31,'Games &amp; Picks'!$BB$31=1,'Games &amp; Picks'!$K$31='Games &amp; Picks'!$BC$31),10,IF(AND('Games &amp; Picks'!$K$31='Games &amp; Picks'!$E$31,'Games &amp; Picks'!$BB$31=1),5,IF(AND('Games &amp; Picks'!$K$31='Games &amp; Picks'!$E$31,'Games &amp; Picks'!$BB$31=0),5,0)))))</f>
        <v>5</v>
      </c>
      <c r="AG7" s="47">
        <f>IF('Games &amp; Picks'!E32="x","",IF($B7="","",IF(AND('Games &amp; Picks'!$K$32='Games &amp; Picks'!$E$32,'Games &amp; Picks'!$BB$32=1,'Games &amp; Picks'!$K$32='Games &amp; Picks'!$BC$32),10,IF(AND('Games &amp; Picks'!$K$32='Games &amp; Picks'!$E$32,'Games &amp; Picks'!$BB$32=1),5,IF(AND('Games &amp; Picks'!$K$32='Games &amp; Picks'!$E$32,'Games &amp; Picks'!$BB$32=0),5,0)))))</f>
        <v>5</v>
      </c>
      <c r="AH7" s="47">
        <f>IF('Games &amp; Picks'!E33="x","",IF($B7="","",IF(AND('Games &amp; Picks'!$K$33='Games &amp; Picks'!$E$33,'Games &amp; Picks'!$BB$33=1,'Games &amp; Picks'!$K$33='Games &amp; Picks'!$BC$33),20,IF(AND('Games &amp; Picks'!$K$33='Games &amp; Picks'!$E$33,'Games &amp; Picks'!$BB$33=1),10,IF(AND('Games &amp; Picks'!$K$33='Games &amp; Picks'!$E$33,'Games &amp; Picks'!$BB$33=0),10,0)))))</f>
        <v>0</v>
      </c>
      <c r="AI7" s="47">
        <f>IF('Games &amp; Picks'!E34="x","",IF($B7="","",IF(AND('Games &amp; Picks'!$K$34='Games &amp; Picks'!$E$34,'Games &amp; Picks'!$BB$34=1,'Games &amp; Picks'!$K$34='Games &amp; Picks'!$BC$34),10,IF(AND('Games &amp; Picks'!$K$34='Games &amp; Picks'!$E$34,'Games &amp; Picks'!$BB$34=1),5,IF(AND('Games &amp; Picks'!$K$34='Games &amp; Picks'!$E$34,'Games &amp; Picks'!$BB$34=0),5,0)))))</f>
        <v>5</v>
      </c>
      <c r="AJ7" s="47">
        <f>IF('Games &amp; Picks'!E35="x","",IF($B7="","",IF(AND('Games &amp; Picks'!$K$35='Games &amp; Picks'!$E$35,'Games &amp; Picks'!$BB$35=1,'Games &amp; Picks'!$K$35='Games &amp; Picks'!$BC$35),14,IF(AND('Games &amp; Picks'!$K$35='Games &amp; Picks'!$E$35,'Games &amp; Picks'!$BB$35=1),7,IF(AND('Games &amp; Picks'!$K$35='Games &amp; Picks'!$E$35,'Games &amp; Picks'!$BB$35=0),7,0)))))</f>
        <v>0</v>
      </c>
      <c r="AK7" s="47">
        <f>IF('Games &amp; Picks'!E36="x","",IF($B7="","",IF(AND('Games &amp; Picks'!$K$36='Games &amp; Picks'!$E$36,'Games &amp; Picks'!$BB$36=1,'Games &amp; Picks'!$K$36='Games &amp; Picks'!$BC$36),30,IF(AND('Games &amp; Picks'!$K$36='Games &amp; Picks'!$E$36,'Games &amp; Picks'!$BB$36=1),15,IF(AND('Games &amp; Picks'!$K$36='Games &amp; Picks'!$E$36,'Games &amp; Picks'!$BB$36=0),15,0)))))</f>
        <v>15</v>
      </c>
      <c r="AL7" s="47">
        <f>IF('Games &amp; Picks'!E37="x","",IF($B7="","",IF(AND('Games &amp; Picks'!$K$37='Games &amp; Picks'!$E$37,'Games &amp; Picks'!$BB$37=1,'Games &amp; Picks'!$K$37='Games &amp; Picks'!$BC$37),30,IF(AND('Games &amp; Picks'!$K$37='Games &amp; Picks'!$E$37,'Games &amp; Picks'!$BB$37=1),15,IF(AND('Games &amp; Picks'!$K$37='Games &amp; Picks'!$E$37,'Games &amp; Picks'!$BB$37=0),15,0)))))</f>
        <v>0</v>
      </c>
      <c r="AM7" s="47">
        <f>IF('Games &amp; Picks'!E38="x","",IF($B7="","",IF(AND('Games &amp; Picks'!$K$38='Games &amp; Picks'!$E$38,'Games &amp; Picks'!$BB$38=1,'Games &amp; Picks'!$K$38='Games &amp; Picks'!$BC$38),10,IF(AND('Games &amp; Picks'!$K$38='Games &amp; Picks'!$E$38,'Games &amp; Picks'!$BB$38=1),5,IF(AND('Games &amp; Picks'!$K$38='Games &amp; Picks'!$E$38,'Games &amp; Picks'!$BB$38=0),5,0)))))</f>
        <v>5</v>
      </c>
      <c r="AN7" s="47">
        <f>IF('Games &amp; Picks'!E39="x","",IF($B7="","",IF(AND('Games &amp; Picks'!$K$39='Games &amp; Picks'!$E$39,'Games &amp; Picks'!$BB$39=1,'Games &amp; Picks'!$K$39='Games &amp; Picks'!$BC$39),20,IF(AND('Games &amp; Picks'!$K$39='Games &amp; Picks'!$E$39,'Games &amp; Picks'!$BB$39=1),10,IF(AND('Games &amp; Picks'!$K$39='Games &amp; Picks'!$E$39,'Games &amp; Picks'!$BB$39=0),10,0)))))</f>
        <v>10</v>
      </c>
      <c r="AO7" s="47">
        <f>IF('Games &amp; Picks'!E40="x","",IF($B7="","",IF(AND('Games &amp; Picks'!$K$40='Games &amp; Picks'!$E$40,'Games &amp; Picks'!$BB$40=1,'Games &amp; Picks'!$K$40='Games &amp; Picks'!$BC$40),20,IF(AND('Games &amp; Picks'!$K$40='Games &amp; Picks'!$E$40,'Games &amp; Picks'!$BB$40=1),10,IF(AND('Games &amp; Picks'!$K$40='Games &amp; Picks'!$E$40,'Games &amp; Picks'!$BB$40=0),10,0)))))</f>
        <v>0</v>
      </c>
      <c r="AP7" s="47">
        <f>IF('Games &amp; Picks'!E41="x","",IF($B7="","",IF(AND('Games &amp; Picks'!$K$41='Games &amp; Picks'!$E$41,'Games &amp; Picks'!$BB$41=1,'Games &amp; Picks'!$K$41='Games &amp; Picks'!$BC$41),20,IF(AND('Games &amp; Picks'!$K$41='Games &amp; Picks'!$E$41,'Games &amp; Picks'!$BB$41=1),10,IF(AND('Games &amp; Picks'!$K$41='Games &amp; Picks'!$E$41,'Games &amp; Picks'!$BB$41=0),10,0)))))</f>
        <v>10</v>
      </c>
      <c r="AQ7" s="19">
        <f>IF('Games &amp; Picks'!$E$42="x","",IF($B7="","",IF('Games &amp; Picks'!K$42='Games &amp; Picks'!$E$42,30,0)))</f>
        <v>0</v>
      </c>
      <c r="AR7" s="62">
        <f>Streaks!G$48</f>
        <v>10</v>
      </c>
      <c r="AS7" s="62">
        <f>IF('Games &amp; Picks'!$E$41="x","",IF($B7="","",IF('New Years Bonus'!G$6=4,10,0)))</f>
        <v>0</v>
      </c>
      <c r="AT7" s="23">
        <f>IF('Games &amp; Picks'!E42="x","",IF($B7="","",IF('Playoff Bonus'!G$4=2,15,0)))</f>
        <v>0</v>
      </c>
      <c r="AU7" s="28">
        <f t="shared" si="1"/>
        <v>132</v>
      </c>
      <c r="AV7" s="42">
        <f t="shared" si="2"/>
        <v>0.48780487804878048</v>
      </c>
      <c r="AW7" s="28">
        <f>IF(B7="","",HLOOKUP(B7,Streaks!$B$1:$AT$42,AX7,FALSE))</f>
        <v>0</v>
      </c>
      <c r="AX7" s="69">
        <f t="shared" si="3"/>
        <v>42</v>
      </c>
      <c r="AY7"/>
      <c r="AZ7"/>
      <c r="BA7"/>
      <c r="BB7"/>
      <c r="BC7"/>
    </row>
    <row r="8" spans="1:55" s="22" customFormat="1" x14ac:dyDescent="0.2">
      <c r="A8" s="62">
        <f t="shared" si="0"/>
        <v>14</v>
      </c>
      <c r="B8" s="63" t="str">
        <f>IF('Games &amp; Picks'!L$1="","",'Games &amp; Picks'!L$1)</f>
        <v>Mike Thill</v>
      </c>
      <c r="C8" s="47">
        <f>IF('Games &amp; Picks'!E2="x","",IF($B8="","",IF(AND('Games &amp; Picks'!$L$2='Games &amp; Picks'!$E$2,'Games &amp; Picks'!$BB$2=1,'Games &amp; Picks'!$L$2='Games &amp; Picks'!$BC$2),10,IF(AND('Games &amp; Picks'!$L$2='Games &amp; Picks'!$E$2,'Games &amp; Picks'!$BB$2=1),5,IF(AND('Games &amp; Picks'!$L$2='Games &amp; Picks'!$E$2,'Games &amp; Picks'!$BB$2=0),5,0)))))</f>
        <v>5</v>
      </c>
      <c r="D8" s="47">
        <f>IF('Games &amp; Picks'!E3="x","",IF($B8="","",IF(AND('Games &amp; Picks'!$L$3='Games &amp; Picks'!$E$3,'Games &amp; Picks'!$BB$3=1,'Games &amp; Picks'!$L$3='Games &amp; Picks'!$BC$3),10,IF(AND('Games &amp; Picks'!$L$3='Games &amp; Picks'!$E$3,'Games &amp; Picks'!$BB$3=1),5,IF(AND('Games &amp; Picks'!$L$3='Games &amp; Picks'!$E$3,'Games &amp; Picks'!$BB$3=0),5,0)))))</f>
        <v>5</v>
      </c>
      <c r="E8" s="47">
        <f>IF('Games &amp; Picks'!E4="x","",IF($B8="","",IF(AND('Games &amp; Picks'!$L$4='Games &amp; Picks'!$E$4,'Games &amp; Picks'!$BB$4=1,'Games &amp; Picks'!$L$4='Games &amp; Picks'!$BC$4),10,IF(AND('Games &amp; Picks'!$L$4='Games &amp; Picks'!$E$4,'Games &amp; Picks'!$BB$4=1),5,IF(AND('Games &amp; Picks'!$L$4='Games &amp; Picks'!$E$4,'Games &amp; Picks'!$BB$4=0),5,0)))))</f>
        <v>0</v>
      </c>
      <c r="F8" s="47">
        <f>IF('Games &amp; Picks'!E5="x","",IF($B8="","",IF(AND('Games &amp; Picks'!$L$5='Games &amp; Picks'!$E$5,'Games &amp; Picks'!$BB$5=1,'Games &amp; Picks'!$L$5='Games &amp; Picks'!$BC$5),10,IF(AND('Games &amp; Picks'!$L$5='Games &amp; Picks'!$E$5,'Games &amp; Picks'!$BB$5=1),5,IF(AND('Games &amp; Picks'!$L$5='Games &amp; Picks'!$E$5,'Games &amp; Picks'!$BB$5=0),5,0)))))</f>
        <v>0</v>
      </c>
      <c r="G8" s="47">
        <f>IF('Games &amp; Picks'!E6="x","",IF($B8="","",IF(AND('Games &amp; Picks'!$L$6='Games &amp; Picks'!$E$6,'Games &amp; Picks'!$BB$6=1,'Games &amp; Picks'!$L$6='Games &amp; Picks'!$BC$6),10,IF(AND('Games &amp; Picks'!$L$6='Games &amp; Picks'!$E$6,'Games &amp; Picks'!$BB$6=1),5,IF(AND('Games &amp; Picks'!$L$6='Games &amp; Picks'!$E$6,'Games &amp; Picks'!$BB$6=0),5,0)))))</f>
        <v>0</v>
      </c>
      <c r="H8" s="47">
        <f>IF('Games &amp; Picks'!E7="x","",IF($B8="","",IF(AND('Games &amp; Picks'!$L$7='Games &amp; Picks'!$E$7,'Games &amp; Picks'!$BB$7=1,'Games &amp; Picks'!$L$7='Games &amp; Picks'!$BC$7),10,IF(AND('Games &amp; Picks'!$L$7='Games &amp; Picks'!$E$7,'Games &amp; Picks'!$BB$7=1),5,IF(AND('Games &amp; Picks'!$L$7='Games &amp; Picks'!$E$7,'Games &amp; Picks'!$BB$7=0),5,0)))))</f>
        <v>5</v>
      </c>
      <c r="I8" s="47">
        <f>IF('Games &amp; Picks'!E8="x","",IF($B8="","",IF(AND('Games &amp; Picks'!$L$8='Games &amp; Picks'!$E$8,'Games &amp; Picks'!$BB$8=1,'Games &amp; Picks'!$L$8='Games &amp; Picks'!$BC$8),10,IF(AND('Games &amp; Picks'!$L$8='Games &amp; Picks'!$E$8,'Games &amp; Picks'!$BB$8=1),5,IF(AND('Games &amp; Picks'!$L$8='Games &amp; Picks'!$E$8,'Games &amp; Picks'!$BB$8=0),5,0)))))</f>
        <v>5</v>
      </c>
      <c r="J8" s="47">
        <f>IF('Games &amp; Picks'!E9="x","",IF($B8="","",IF(AND('Games &amp; Picks'!$L$9='Games &amp; Picks'!$E$9,'Games &amp; Picks'!$BB$9=1,'Games &amp; Picks'!$L$9='Games &amp; Picks'!$BC$9),10,IF(AND('Games &amp; Picks'!$L$9='Games &amp; Picks'!$E$9,'Games &amp; Picks'!$BB$9=1),5,IF(AND('Games &amp; Picks'!$L$9='Games &amp; Picks'!$E$9,'Games &amp; Picks'!$BB$9=0),5,0)))))</f>
        <v>5</v>
      </c>
      <c r="K8" s="47">
        <f>IF('Games &amp; Picks'!E10="x","",IF($B8="","",IF(AND('Games &amp; Picks'!$L$10='Games &amp; Picks'!$E$10,'Games &amp; Picks'!$BB$10=1,'Games &amp; Picks'!$L$10='Games &amp; Picks'!$BC$10),10,IF(AND('Games &amp; Picks'!$L$10='Games &amp; Picks'!$E$10,'Games &amp; Picks'!$BB$10=1),5,IF(AND('Games &amp; Picks'!$L$10='Games &amp; Picks'!$E$10,'Games &amp; Picks'!$BB$10=0),5,0)))))</f>
        <v>0</v>
      </c>
      <c r="L8" s="47">
        <f>IF('Games &amp; Picks'!E11="x","",IF($B8="","",IF(AND('Games &amp; Picks'!$L$11='Games &amp; Picks'!$E$11,'Games &amp; Picks'!$BB$11=1,'Games &amp; Picks'!$L$11='Games &amp; Picks'!$BC$11),10,IF(AND('Games &amp; Picks'!$L$11='Games &amp; Picks'!$E$11,'Games &amp; Picks'!$BB$11=1),5,IF(AND('Games &amp; Picks'!$L$11='Games &amp; Picks'!$E$11,'Games &amp; Picks'!$BB$11=0),5,0)))))</f>
        <v>0</v>
      </c>
      <c r="M8" s="47">
        <f>IF('Games &amp; Picks'!E12="x","",IF($B8="","",IF(AND('Games &amp; Picks'!$L$12='Games &amp; Picks'!$E$12,'Games &amp; Picks'!$BB$12=1,'Games &amp; Picks'!$L$12='Games &amp; Picks'!$BC$12),10,IF(AND('Games &amp; Picks'!$L$12='Games &amp; Picks'!$E$12,'Games &amp; Picks'!$BB$12=1),5,IF(AND('Games &amp; Picks'!$L$12='Games &amp; Picks'!$E$12,'Games &amp; Picks'!$BB$12=0),5,0)))))</f>
        <v>5</v>
      </c>
      <c r="N8" s="47">
        <f>IF('Games &amp; Picks'!E13="x","",IF($B8="","",IF(AND('Games &amp; Picks'!$L$13='Games &amp; Picks'!$E$13,'Games &amp; Picks'!$BB$13=1,'Games &amp; Picks'!$L$13='Games &amp; Picks'!$BC$13),10,IF(AND('Games &amp; Picks'!$L$13='Games &amp; Picks'!$E$13,'Games &amp; Picks'!$BB$13=1),5,IF(AND('Games &amp; Picks'!$L$13='Games &amp; Picks'!$E$13,'Games &amp; Picks'!$BB$13=0),5,0)))))</f>
        <v>5</v>
      </c>
      <c r="O8" s="47">
        <f>IF('Games &amp; Picks'!E14="x","",IF($B8="","",IF(AND('Games &amp; Picks'!$L$14='Games &amp; Picks'!$E$14,'Games &amp; Picks'!$BB$14=1,'Games &amp; Picks'!$L$14='Games &amp; Picks'!$BC$14),10,IF(AND('Games &amp; Picks'!$L$14='Games &amp; Picks'!$E$14,'Games &amp; Picks'!$BB$14=1),5,IF(AND('Games &amp; Picks'!$L$14='Games &amp; Picks'!$E$14,'Games &amp; Picks'!$BB$14=0),5,0)))))</f>
        <v>0</v>
      </c>
      <c r="P8" s="47">
        <f>IF('Games &amp; Picks'!E15="x","",IF($B8="","",IF(AND('Games &amp; Picks'!$L$15='Games &amp; Picks'!$E$15,'Games &amp; Picks'!$BB$15=1,'Games &amp; Picks'!$L$15='Games &amp; Picks'!$BC$15),10,IF(AND('Games &amp; Picks'!$L$15='Games &amp; Picks'!$E$15,'Games &amp; Picks'!$BB$15=1),5,IF(AND('Games &amp; Picks'!$L$15='Games &amp; Picks'!$E$15,'Games &amp; Picks'!$BB$15=0),5,0)))))</f>
        <v>0</v>
      </c>
      <c r="Q8" s="47">
        <f>IF('Games &amp; Picks'!E16="x","",IF($B8="","",IF(AND('Games &amp; Picks'!$L$16='Games &amp; Picks'!$E$16,'Games &amp; Picks'!$BB$16=1,'Games &amp; Picks'!$L$16='Games &amp; Picks'!$BC$16),10,IF(AND('Games &amp; Picks'!$L$16='Games &amp; Picks'!$E$16,'Games &amp; Picks'!$BB$16=1),5,IF(AND('Games &amp; Picks'!$L$16='Games &amp; Picks'!$E$16,'Games &amp; Picks'!$BB$16=0),5,0)))))</f>
        <v>5</v>
      </c>
      <c r="R8" s="47">
        <f>IF('Games &amp; Picks'!E17="x","",IF($B8="","",IF(AND('Games &amp; Picks'!$L$17='Games &amp; Picks'!$E$17,'Games &amp; Picks'!$BB$17=1,'Games &amp; Picks'!$L$17='Games &amp; Picks'!$BC$17),10,IF(AND('Games &amp; Picks'!$L$17='Games &amp; Picks'!$E$17,'Games &amp; Picks'!$BB$17=1),5,IF(AND('Games &amp; Picks'!$L$17='Games &amp; Picks'!$E$17,'Games &amp; Picks'!$BB$17=0),5,0)))))</f>
        <v>0</v>
      </c>
      <c r="S8" s="47">
        <f>IF('Games &amp; Picks'!E18="x","",IF($B8="","",IF(AND('Games &amp; Picks'!$L$18='Games &amp; Picks'!$E$18,'Games &amp; Picks'!$BB$18=1,'Games &amp; Picks'!$L$18='Games &amp; Picks'!$BC$18),10,IF(AND('Games &amp; Picks'!$L$18='Games &amp; Picks'!$E$18,'Games &amp; Picks'!$BB$18=1),5,IF(AND('Games &amp; Picks'!$L$18='Games &amp; Picks'!$E$18,'Games &amp; Picks'!$BB$18=0),5,0)))))</f>
        <v>5</v>
      </c>
      <c r="T8" s="47">
        <f>IF('Games &amp; Picks'!E19="x","",IF($B8="","",IF(AND('Games &amp; Picks'!$L$19='Games &amp; Picks'!$E$19,'Games &amp; Picks'!$BB$19=1,'Games &amp; Picks'!$L$19='Games &amp; Picks'!$BC$19),10,IF(AND('Games &amp; Picks'!$L$19='Games &amp; Picks'!$E$19,'Games &amp; Picks'!$BB$19=1),5,IF(AND('Games &amp; Picks'!$L$19='Games &amp; Picks'!$E$19,'Games &amp; Picks'!$BB$19=0),5,0)))))</f>
        <v>0</v>
      </c>
      <c r="U8" s="47">
        <f>IF('Games &amp; Picks'!E20="x","",IF($B8="","",IF(AND('Games &amp; Picks'!$L$20='Games &amp; Picks'!$E$20,'Games &amp; Picks'!$BB$20=1,'Games &amp; Picks'!$L$20='Games &amp; Picks'!$BC$20),10,IF(AND('Games &amp; Picks'!$L$20='Games &amp; Picks'!$E$20,'Games &amp; Picks'!$BB$20=1),5,IF(AND('Games &amp; Picks'!$L$20='Games &amp; Picks'!$E$20,'Games &amp; Picks'!$BB$20=0),5,0)))))</f>
        <v>0</v>
      </c>
      <c r="V8" s="47">
        <f>IF('Games &amp; Picks'!E21="x","",IF($B8="","",IF(AND('Games &amp; Picks'!$L$21='Games &amp; Picks'!$E$21,'Games &amp; Picks'!$BB$21=1,'Games &amp; Picks'!$L$21='Games &amp; Picks'!$BC$21),10,IF(AND('Games &amp; Picks'!$L$21='Games &amp; Picks'!$E$21,'Games &amp; Picks'!$BB$21=1),5,IF(AND('Games &amp; Picks'!$L$21='Games &amp; Picks'!$E$21,'Games &amp; Picks'!$BB$21=0),5,0)))))</f>
        <v>0</v>
      </c>
      <c r="W8" s="47">
        <f>IF('Games &amp; Picks'!E22="x","",IF($B8="","",IF(AND('Games &amp; Picks'!$L$22='Games &amp; Picks'!$E$22,'Games &amp; Picks'!$BB$22=1,'Games &amp; Picks'!$L$22='Games &amp; Picks'!$BC$22),10,IF(AND('Games &amp; Picks'!$L$22='Games &amp; Picks'!$E$22,'Games &amp; Picks'!$BB$22=1),5,IF(AND('Games &amp; Picks'!$L$22='Games &amp; Picks'!$E$22,'Games &amp; Picks'!$BB$22=0),5,0)))))</f>
        <v>0</v>
      </c>
      <c r="X8" s="48">
        <f>IF('Games &amp; Picks'!E23="x","",IF($B8="","",IF(AND('Games &amp; Picks'!$L$23='Games &amp; Picks'!$E$23,'Games &amp; Picks'!$BB$23=1,'Games &amp; Picks'!$L$23='Games &amp; Picks'!$BC$23),10,IF(AND('Games &amp; Picks'!$L$23='Games &amp; Picks'!$E$23,'Games &amp; Picks'!$BB$23=1),5,IF(AND('Games &amp; Picks'!$L$23='Games &amp; Picks'!$E$23,'Games &amp; Picks'!$BB$23=0),5,0)))))</f>
        <v>0</v>
      </c>
      <c r="Y8" s="47">
        <f>IF('Games &amp; Picks'!E24="x","",IF($B8="","",IF(AND('Games &amp; Picks'!$L$24='Games &amp; Picks'!$E$24,'Games &amp; Picks'!$BB$24=1,'Games &amp; Picks'!$L$24='Games &amp; Picks'!$BC$24),10,IF(AND('Games &amp; Picks'!$L$24='Games &amp; Picks'!$E$24,'Games &amp; Picks'!$BB$24=1),5,IF(AND('Games &amp; Picks'!$L$24='Games &amp; Picks'!$E$24,'Games &amp; Picks'!$BB$24=0),5,0)))))</f>
        <v>5</v>
      </c>
      <c r="Z8" s="47">
        <f>IF('Games &amp; Picks'!E25="x","",IF($B8="","",IF(AND('Games &amp; Picks'!$L$25='Games &amp; Picks'!$E$25,'Games &amp; Picks'!$BB$25=1,'Games &amp; Picks'!$L$25='Games &amp; Picks'!$BC$25),10,IF(AND('Games &amp; Picks'!$L$25='Games &amp; Picks'!$E$25,'Games &amp; Picks'!$BB$25=1),5,IF(AND('Games &amp; Picks'!$L$25='Games &amp; Picks'!$E$25,'Games &amp; Picks'!$BB$25=0),5,0)))))</f>
        <v>0</v>
      </c>
      <c r="AA8" s="47">
        <f>IF('Games &amp; Picks'!E26="x","",IF($B8="","",IF(AND('Games &amp; Picks'!$L$26='Games &amp; Picks'!$E$26,'Games &amp; Picks'!$BB$26=1,'Games &amp; Picks'!$L$26='Games &amp; Picks'!$BC$26),10,IF(AND('Games &amp; Picks'!$L$26='Games &amp; Picks'!$E$26,'Games &amp; Picks'!$BB$26=1),5,IF(AND('Games &amp; Picks'!$L$26='Games &amp; Picks'!$E$26,'Games &amp; Picks'!$BB$26=0),5,0)))))</f>
        <v>5</v>
      </c>
      <c r="AB8" s="47">
        <f>IF('Games &amp; Picks'!E27="x","",IF($B8="","",IF(AND('Games &amp; Picks'!$L$27='Games &amp; Picks'!$E$27,'Games &amp; Picks'!$BB$27=1,'Games &amp; Picks'!$L$27='Games &amp; Picks'!$BC$27),10,IF(AND('Games &amp; Picks'!$L$27='Games &amp; Picks'!$E$27,'Games &amp; Picks'!$BB$27=1),5,IF(AND('Games &amp; Picks'!$L$27='Games &amp; Picks'!$E$27,'Games &amp; Picks'!$BB$27=0),5,0)))))</f>
        <v>5</v>
      </c>
      <c r="AC8" s="47">
        <f>IF('Games &amp; Picks'!E28="x","",IF($B8="","",IF(AND('Games &amp; Picks'!$L$28='Games &amp; Picks'!$E$28,'Games &amp; Picks'!$BB$28=1,'Games &amp; Picks'!$L$28='Games &amp; Picks'!$BC$28),14,IF(AND('Games &amp; Picks'!$L$28='Games &amp; Picks'!$E$28,'Games &amp; Picks'!$BB$28=1),7,IF(AND('Games &amp; Picks'!$L$28='Games &amp; Picks'!$E$28,'Games &amp; Picks'!$BB$28=0),7,0)))))</f>
        <v>0</v>
      </c>
      <c r="AD8" s="47">
        <f>IF('Games &amp; Picks'!E29="x","",IF($B8="","",IF(AND('Games &amp; Picks'!$L$29='Games &amp; Picks'!$E$29,'Games &amp; Picks'!$BB$29=1,'Games &amp; Picks'!$L$29='Games &amp; Picks'!$BC$29),10,IF(AND('Games &amp; Picks'!$L$29='Games &amp; Picks'!$E$29,'Games &amp; Picks'!$BB$29=1),5,IF(AND('Games &amp; Picks'!$L$29='Games &amp; Picks'!$E$29,'Games &amp; Picks'!$BB$29=0),5,0)))))</f>
        <v>5</v>
      </c>
      <c r="AE8" s="47">
        <f>IF('Games &amp; Picks'!E30="x","",IF($B8="","",IF(AND('Games &amp; Picks'!$L$30='Games &amp; Picks'!$E$30,'Games &amp; Picks'!$BB$30=1,'Games &amp; Picks'!$L$30='Games &amp; Picks'!$BC$30),10,IF(AND('Games &amp; Picks'!$L$30='Games &amp; Picks'!$E$30,'Games &amp; Picks'!$BB$30=1),5,IF(AND('Games &amp; Picks'!$L$30='Games &amp; Picks'!$E$30,'Games &amp; Picks'!$BB$30=0),5,0)))))</f>
        <v>5</v>
      </c>
      <c r="AF8" s="47">
        <f>IF('Games &amp; Picks'!E31="x","",IF($B8="","",IF(AND('Games &amp; Picks'!$L$31='Games &amp; Picks'!$E$31,'Games &amp; Picks'!$BB$31=1,'Games &amp; Picks'!$L$31='Games &amp; Picks'!$BC$31),10,IF(AND('Games &amp; Picks'!$L$31='Games &amp; Picks'!$E$31,'Games &amp; Picks'!$BB$31=1),5,IF(AND('Games &amp; Picks'!$L$31='Games &amp; Picks'!$E$31,'Games &amp; Picks'!$BB$31=0),5,0)))))</f>
        <v>0</v>
      </c>
      <c r="AG8" s="47">
        <f>IF('Games &amp; Picks'!E32="x","",IF($B8="","",IF(AND('Games &amp; Picks'!$L$32='Games &amp; Picks'!$E$32,'Games &amp; Picks'!$BB$32=1,'Games &amp; Picks'!$L$32='Games &amp; Picks'!$BC$32),10,IF(AND('Games &amp; Picks'!$L$32='Games &amp; Picks'!$E$32,'Games &amp; Picks'!$BB$32=1),5,IF(AND('Games &amp; Picks'!$L$32='Games &amp; Picks'!$E$32,'Games &amp; Picks'!$BB$32=0),5,0)))))</f>
        <v>5</v>
      </c>
      <c r="AH8" s="47">
        <f>IF('Games &amp; Picks'!E33="x","",IF($B8="","",IF(AND('Games &amp; Picks'!$L$33='Games &amp; Picks'!$E$33,'Games &amp; Picks'!$BB$33=1,'Games &amp; Picks'!$L$33='Games &amp; Picks'!$BC$33),20,IF(AND('Games &amp; Picks'!$L$33='Games &amp; Picks'!$E$33,'Games &amp; Picks'!$BB$33=1),10,IF(AND('Games &amp; Picks'!$L$33='Games &amp; Picks'!$E$33,'Games &amp; Picks'!$BB$33=0),10,0)))))</f>
        <v>0</v>
      </c>
      <c r="AI8" s="47">
        <f>IF('Games &amp; Picks'!E34="x","",IF($B8="","",IF(AND('Games &amp; Picks'!$L$34='Games &amp; Picks'!$E$34,'Games &amp; Picks'!$BB$34=1,'Games &amp; Picks'!$L$34='Games &amp; Picks'!$BC$34),10,IF(AND('Games &amp; Picks'!$L$34='Games &amp; Picks'!$E$34,'Games &amp; Picks'!$BB$34=1),5,IF(AND('Games &amp; Picks'!$L$34='Games &amp; Picks'!$E$34,'Games &amp; Picks'!$BB$34=0),5,0)))))</f>
        <v>5</v>
      </c>
      <c r="AJ8" s="47">
        <f>IF('Games &amp; Picks'!E35="x","",IF($B8="","",IF(AND('Games &amp; Picks'!$L$35='Games &amp; Picks'!$E$35,'Games &amp; Picks'!$BB$35=1,'Games &amp; Picks'!$L$35='Games &amp; Picks'!$BC$35),14,IF(AND('Games &amp; Picks'!$L$35='Games &amp; Picks'!$E$35,'Games &amp; Picks'!$BB$35=1),7,IF(AND('Games &amp; Picks'!$L$35='Games &amp; Picks'!$E$35,'Games &amp; Picks'!$BB$35=0),7,0)))))</f>
        <v>0</v>
      </c>
      <c r="AK8" s="47">
        <f>IF('Games &amp; Picks'!E36="x","",IF($B8="","",IF(AND('Games &amp; Picks'!$L$36='Games &amp; Picks'!$E$36,'Games &amp; Picks'!$BB$36=1,'Games &amp; Picks'!$L$36='Games &amp; Picks'!$BC$36),30,IF(AND('Games &amp; Picks'!$L$36='Games &amp; Picks'!$E$36,'Games &amp; Picks'!$BB$36=1),15,IF(AND('Games &amp; Picks'!$L$36='Games &amp; Picks'!$E$36,'Games &amp; Picks'!$BB$36=0),15,0)))))</f>
        <v>15</v>
      </c>
      <c r="AL8" s="47">
        <f>IF('Games &amp; Picks'!E37="x","",IF($B8="","",IF(AND('Games &amp; Picks'!$L$37='Games &amp; Picks'!$E$37,'Games &amp; Picks'!$BB$37=1,'Games &amp; Picks'!$L$37='Games &amp; Picks'!$BC$37),30,IF(AND('Games &amp; Picks'!$L$37='Games &amp; Picks'!$E$37,'Games &amp; Picks'!$BB$37=1),15,IF(AND('Games &amp; Picks'!$L$37='Games &amp; Picks'!$E$37,'Games &amp; Picks'!$BB$37=0),15,0)))))</f>
        <v>15</v>
      </c>
      <c r="AM8" s="47">
        <f>IF('Games &amp; Picks'!E38="x","",IF($B8="","",IF(AND('Games &amp; Picks'!$L$38='Games &amp; Picks'!$E$38,'Games &amp; Picks'!$BB$38=1,'Games &amp; Picks'!$L$38='Games &amp; Picks'!$BC$38),10,IF(AND('Games &amp; Picks'!$L$38='Games &amp; Picks'!$E$38,'Games &amp; Picks'!$BB$38=1),5,IF(AND('Games &amp; Picks'!$L$38='Games &amp; Picks'!$E$38,'Games &amp; Picks'!$BB$38=0),5,0)))))</f>
        <v>5</v>
      </c>
      <c r="AN8" s="47">
        <f>IF('Games &amp; Picks'!E39="x","",IF($B8="","",IF(AND('Games &amp; Picks'!$L$39='Games &amp; Picks'!$E$39,'Games &amp; Picks'!$BB$39=1,'Games &amp; Picks'!$L$39='Games &amp; Picks'!$BC$39),20,IF(AND('Games &amp; Picks'!$L$39='Games &amp; Picks'!$E$39,'Games &amp; Picks'!$BB$39=1),10,IF(AND('Games &amp; Picks'!$L$39='Games &amp; Picks'!$E$39,'Games &amp; Picks'!$BB$39=0),10,0)))))</f>
        <v>10</v>
      </c>
      <c r="AO8" s="47">
        <f>IF('Games &amp; Picks'!E40="x","",IF($B8="","",IF(AND('Games &amp; Picks'!$L$40='Games &amp; Picks'!$E$40,'Games &amp; Picks'!$BB$40=1,'Games &amp; Picks'!$L$40='Games &amp; Picks'!$BC$40),20,IF(AND('Games &amp; Picks'!$L$40='Games &amp; Picks'!$E$40,'Games &amp; Picks'!$BB$40=1),10,IF(AND('Games &amp; Picks'!$L$40='Games &amp; Picks'!$E$40,'Games &amp; Picks'!$BB$40=0),10,0)))))</f>
        <v>10</v>
      </c>
      <c r="AP8" s="47">
        <f>IF('Games &amp; Picks'!E41="x","",IF($B8="","",IF(AND('Games &amp; Picks'!$L$41='Games &amp; Picks'!$E$41,'Games &amp; Picks'!$BB$41=1,'Games &amp; Picks'!$L$41='Games &amp; Picks'!$BC$41),20,IF(AND('Games &amp; Picks'!$L$41='Games &amp; Picks'!$E$41,'Games &amp; Picks'!$BB$41=1),10,IF(AND('Games &amp; Picks'!$L$41='Games &amp; Picks'!$E$41,'Games &amp; Picks'!$BB$41=0),10,0)))))</f>
        <v>10</v>
      </c>
      <c r="AQ8" s="19">
        <f>IF('Games &amp; Picks'!$E$42="x","",IF($B8="","",IF('Games &amp; Picks'!L$42='Games &amp; Picks'!$E$42,30,0)))</f>
        <v>0</v>
      </c>
      <c r="AR8" s="62">
        <f>Streaks!H$48</f>
        <v>10</v>
      </c>
      <c r="AS8" s="62">
        <f>IF('Games &amp; Picks'!$E$41="x","",IF($B8="","",IF('New Years Bonus'!H$6=4,10,0)))</f>
        <v>0</v>
      </c>
      <c r="AT8" s="23">
        <f>IF('Games &amp; Picks'!E42="x","",IF($B8="","",IF('Playoff Bonus'!H$4=2,15,0)))</f>
        <v>0</v>
      </c>
      <c r="AU8" s="28">
        <f t="shared" si="1"/>
        <v>155</v>
      </c>
      <c r="AV8" s="42">
        <f t="shared" si="2"/>
        <v>0.53658536585365857</v>
      </c>
      <c r="AW8" s="28">
        <f>IF(B8="","",HLOOKUP(B8,Streaks!$B$1:$AT$42,AX8,FALSE))</f>
        <v>0</v>
      </c>
      <c r="AX8" s="69">
        <f t="shared" si="3"/>
        <v>42</v>
      </c>
      <c r="AY8"/>
      <c r="AZ8"/>
      <c r="BA8"/>
      <c r="BB8"/>
      <c r="BC8"/>
    </row>
    <row r="9" spans="1:55" s="22" customFormat="1" x14ac:dyDescent="0.2">
      <c r="A9" s="62">
        <f t="shared" si="0"/>
        <v>16</v>
      </c>
      <c r="B9" s="63" t="str">
        <f>IF('Games &amp; Picks'!M$1="","",'Games &amp; Picks'!M$1)</f>
        <v>Andrew Blackburn</v>
      </c>
      <c r="C9" s="1">
        <f>IF('Games &amp; Picks'!E2="x","",IF($B9="","",IF(AND('Games &amp; Picks'!$M$2='Games &amp; Picks'!$E$2,'Games &amp; Picks'!$BB$2=1,'Games &amp; Picks'!$M$2='Games &amp; Picks'!$BC$2),10,IF(AND('Games &amp; Picks'!$M$2='Games &amp; Picks'!$E$2,'Games &amp; Picks'!$BB$2=1),5,IF(AND('Games &amp; Picks'!$M$2='Games &amp; Picks'!$E$2,'Games &amp; Picks'!$BB$2=0),5,0)))))</f>
        <v>5</v>
      </c>
      <c r="D9" s="1">
        <f>IF('Games &amp; Picks'!E3="x","",IF($B9="","",IF(AND('Games &amp; Picks'!$M$3='Games &amp; Picks'!$E$3,'Games &amp; Picks'!$BB$3=1,'Games &amp; Picks'!$M$3='Games &amp; Picks'!$BC$3),10,IF(AND('Games &amp; Picks'!$M$3='Games &amp; Picks'!$E$3,'Games &amp; Picks'!$BB$3=1),5,IF(AND('Games &amp; Picks'!$M$3='Games &amp; Picks'!$E$3,'Games &amp; Picks'!$BB$3=0),5,0)))))</f>
        <v>0</v>
      </c>
      <c r="E9" s="1">
        <f>IF('Games &amp; Picks'!E4="x","",IF($B9="","",IF(AND('Games &amp; Picks'!$M$4='Games &amp; Picks'!$E$4,'Games &amp; Picks'!$BB$4=1,'Games &amp; Picks'!$M$4='Games &amp; Picks'!$BC$4),10,IF(AND('Games &amp; Picks'!$M$4='Games &amp; Picks'!$E$4,'Games &amp; Picks'!$BB$4=1),5,IF(AND('Games &amp; Picks'!$M$4='Games &amp; Picks'!$E$4,'Games &amp; Picks'!$BB$4=0),5,0)))))</f>
        <v>0</v>
      </c>
      <c r="F9" s="1">
        <f>IF('Games &amp; Picks'!E5="x","",IF($B9="","",IF(AND('Games &amp; Picks'!$M$5='Games &amp; Picks'!$E$5,'Games &amp; Picks'!$BB$5=1,'Games &amp; Picks'!$M$5='Games &amp; Picks'!$BC$5),10,IF(AND('Games &amp; Picks'!$M$5='Games &amp; Picks'!$E$5,'Games &amp; Picks'!$BB$5=1),5,IF(AND('Games &amp; Picks'!$M$5='Games &amp; Picks'!$E$5,'Games &amp; Picks'!$BB$5=0),5,0)))))</f>
        <v>0</v>
      </c>
      <c r="G9" s="1">
        <f>IF('Games &amp; Picks'!E6="x","",IF($B9="","",IF(AND('Games &amp; Picks'!$M$6='Games &amp; Picks'!$E$6,'Games &amp; Picks'!$BB$6=1,'Games &amp; Picks'!$M$6='Games &amp; Picks'!$BC$6),10,IF(AND('Games &amp; Picks'!$M$6='Games &amp; Picks'!$E$6,'Games &amp; Picks'!$BB$6=1),5,IF(AND('Games &amp; Picks'!$M$6='Games &amp; Picks'!$E$6,'Games &amp; Picks'!$BB$6=0),5,0)))))</f>
        <v>0</v>
      </c>
      <c r="H9" s="1">
        <f>IF('Games &amp; Picks'!E7="x","",IF($B9="","",IF(AND('Games &amp; Picks'!$M$7='Games &amp; Picks'!$E$7,'Games &amp; Picks'!$BB$7=1,'Games &amp; Picks'!$M$7='Games &amp; Picks'!$BC$7),10,IF(AND('Games &amp; Picks'!$M$7='Games &amp; Picks'!$E$7,'Games &amp; Picks'!$BB$7=1),5,IF(AND('Games &amp; Picks'!$M$7='Games &amp; Picks'!$E$7,'Games &amp; Picks'!$BB$7=0),5,0)))))</f>
        <v>5</v>
      </c>
      <c r="I9" s="1">
        <f>IF('Games &amp; Picks'!E8="x","",IF($B9="","",IF(AND('Games &amp; Picks'!$M$8='Games &amp; Picks'!$E$8,'Games &amp; Picks'!$BB$8=1,'Games &amp; Picks'!$M$8='Games &amp; Picks'!$BC$8),10,IF(AND('Games &amp; Picks'!$M$8='Games &amp; Picks'!$E$8,'Games &amp; Picks'!$BB$8=1),5,IF(AND('Games &amp; Picks'!$M$8='Games &amp; Picks'!$E$8,'Games &amp; Picks'!$BB$8=0),5,0)))))</f>
        <v>5</v>
      </c>
      <c r="J9" s="1">
        <f>IF('Games &amp; Picks'!E9="x","",IF($B9="","",IF(AND('Games &amp; Picks'!$M$9='Games &amp; Picks'!$E$9,'Games &amp; Picks'!$BB$9=1,'Games &amp; Picks'!$M$9='Games &amp; Picks'!$BC$9),10,IF(AND('Games &amp; Picks'!$M$9='Games &amp; Picks'!$E$9,'Games &amp; Picks'!$BB$9=1),5,IF(AND('Games &amp; Picks'!$M$9='Games &amp; Picks'!$E$9,'Games &amp; Picks'!$BB$9=0),5,0)))))</f>
        <v>5</v>
      </c>
      <c r="K9" s="1">
        <f>IF('Games &amp; Picks'!E10="x","",IF($B9="","",IF(AND('Games &amp; Picks'!$M$10='Games &amp; Picks'!$E$10,'Games &amp; Picks'!$BB$10=1,'Games &amp; Picks'!$M$10='Games &amp; Picks'!$BC$10),10,IF(AND('Games &amp; Picks'!$M$10='Games &amp; Picks'!$E$10,'Games &amp; Picks'!$BB$10=1),5,IF(AND('Games &amp; Picks'!$M$10='Games &amp; Picks'!$E$10,'Games &amp; Picks'!$BB$10=0),5,0)))))</f>
        <v>0</v>
      </c>
      <c r="L9" s="1">
        <f>IF('Games &amp; Picks'!E11="x","",IF($B9="","",IF(AND('Games &amp; Picks'!$M$11='Games &amp; Picks'!$E$11,'Games &amp; Picks'!$BB$11=1,'Games &amp; Picks'!$M$11='Games &amp; Picks'!$BC$11),10,IF(AND('Games &amp; Picks'!$M$11='Games &amp; Picks'!$E$11,'Games &amp; Picks'!$BB$11=1),5,IF(AND('Games &amp; Picks'!$M$11='Games &amp; Picks'!$E$11,'Games &amp; Picks'!$BB$11=0),5,0)))))</f>
        <v>5</v>
      </c>
      <c r="M9" s="1">
        <f>IF('Games &amp; Picks'!E12="x","",IF($B9="","",IF(AND('Games &amp; Picks'!$M$12='Games &amp; Picks'!$E$12,'Games &amp; Picks'!$BB$12=1,'Games &amp; Picks'!$M$12='Games &amp; Picks'!$BC$12),10,IF(AND('Games &amp; Picks'!$M$12='Games &amp; Picks'!$E$12,'Games &amp; Picks'!$BB$12=1),5,IF(AND('Games &amp; Picks'!$M$12='Games &amp; Picks'!$E$12,'Games &amp; Picks'!$BB$12=0),5,0)))))</f>
        <v>5</v>
      </c>
      <c r="N9" s="1">
        <f>IF('Games &amp; Picks'!E13="x","",IF($B9="","",IF(AND('Games &amp; Picks'!$M$13='Games &amp; Picks'!$E$13,'Games &amp; Picks'!$BB$13=1,'Games &amp; Picks'!$M$13='Games &amp; Picks'!$BC$13),10,IF(AND('Games &amp; Picks'!$M$13='Games &amp; Picks'!$E$13,'Games &amp; Picks'!$BB$13=1),5,IF(AND('Games &amp; Picks'!$M$13='Games &amp; Picks'!$E$13,'Games &amp; Picks'!$BB$13=0),5,0)))))</f>
        <v>0</v>
      </c>
      <c r="O9" s="1">
        <f>IF('Games &amp; Picks'!E14="x","",IF($B9="","",IF(AND('Games &amp; Picks'!$M$14='Games &amp; Picks'!$E$14,'Games &amp; Picks'!$BB$14=1,'Games &amp; Picks'!$M$14='Games &amp; Picks'!$BC$14),10,IF(AND('Games &amp; Picks'!$M$14='Games &amp; Picks'!$E$14,'Games &amp; Picks'!$BB$14=1),5,IF(AND('Games &amp; Picks'!$M$14='Games &amp; Picks'!$E$14,'Games &amp; Picks'!$BB$14=0),5,0)))))</f>
        <v>0</v>
      </c>
      <c r="P9" s="1">
        <f>IF('Games &amp; Picks'!E15="x","",IF($B9="","",IF(AND('Games &amp; Picks'!$M$15='Games &amp; Picks'!$E$15,'Games &amp; Picks'!$BB$15=1,'Games &amp; Picks'!$M$15='Games &amp; Picks'!$BC$15),10,IF(AND('Games &amp; Picks'!$M$15='Games &amp; Picks'!$E$15,'Games &amp; Picks'!$BB$15=1),5,IF(AND('Games &amp; Picks'!$M$15='Games &amp; Picks'!$E$15,'Games &amp; Picks'!$BB$15=0),5,0)))))</f>
        <v>5</v>
      </c>
      <c r="Q9" s="1">
        <f>IF('Games &amp; Picks'!E16="x","",IF($B9="","",IF(AND('Games &amp; Picks'!$M$16='Games &amp; Picks'!$E$16,'Games &amp; Picks'!$BB$16=1,'Games &amp; Picks'!$M$16='Games &amp; Picks'!$BC$16),10,IF(AND('Games &amp; Picks'!$M$16='Games &amp; Picks'!$E$16,'Games &amp; Picks'!$BB$16=1),5,IF(AND('Games &amp; Picks'!$M$16='Games &amp; Picks'!$E$16,'Games &amp; Picks'!$BB$16=0),5,0)))))</f>
        <v>5</v>
      </c>
      <c r="R9" s="1">
        <f>IF('Games &amp; Picks'!E17="x","",IF($B9="","",IF(AND('Games &amp; Picks'!$M$17='Games &amp; Picks'!$E$17,'Games &amp; Picks'!$BB$17=1,'Games &amp; Picks'!$M$17='Games &amp; Picks'!$BC$17),10,IF(AND('Games &amp; Picks'!$M$17='Games &amp; Picks'!$E$17,'Games &amp; Picks'!$BB$17=1),5,IF(AND('Games &amp; Picks'!$M$17='Games &amp; Picks'!$E$17,'Games &amp; Picks'!$BB$17=0),5,0)))))</f>
        <v>0</v>
      </c>
      <c r="S9" s="1">
        <f>IF('Games &amp; Picks'!E18="x","",IF($B9="","",IF(AND('Games &amp; Picks'!$M$18='Games &amp; Picks'!$E$18,'Games &amp; Picks'!$BB$18=1,'Games &amp; Picks'!$M$18='Games &amp; Picks'!$BC$18),10,IF(AND('Games &amp; Picks'!$M$18='Games &amp; Picks'!$E$18,'Games &amp; Picks'!$BB$18=1),5,IF(AND('Games &amp; Picks'!$M$18='Games &amp; Picks'!$E$18,'Games &amp; Picks'!$BB$18=0),5,0)))))</f>
        <v>5</v>
      </c>
      <c r="T9" s="1">
        <f>IF('Games &amp; Picks'!E19="x","",IF($B9="","",IF(AND('Games &amp; Picks'!$M$19='Games &amp; Picks'!$E$19,'Games &amp; Picks'!$BB$19=1,'Games &amp; Picks'!$M$19='Games &amp; Picks'!$BC$19),10,IF(AND('Games &amp; Picks'!$M$19='Games &amp; Picks'!$E$19,'Games &amp; Picks'!$BB$19=1),5,IF(AND('Games &amp; Picks'!$M$19='Games &amp; Picks'!$E$19,'Games &amp; Picks'!$BB$19=0),5,0)))))</f>
        <v>0</v>
      </c>
      <c r="U9" s="1">
        <f>IF('Games &amp; Picks'!E20="x","",IF($B9="","",IF(AND('Games &amp; Picks'!$M$20='Games &amp; Picks'!$E$20,'Games &amp; Picks'!$BB$20=1,'Games &amp; Picks'!$M$20='Games &amp; Picks'!$BC$20),10,IF(AND('Games &amp; Picks'!$M$20='Games &amp; Picks'!$E$20,'Games &amp; Picks'!$BB$20=1),5,IF(AND('Games &amp; Picks'!$M$20='Games &amp; Picks'!$E$20,'Games &amp; Picks'!$BB$20=0),5,0)))))</f>
        <v>0</v>
      </c>
      <c r="V9" s="1">
        <f>IF('Games &amp; Picks'!E21="x","",IF($B9="","",IF(AND('Games &amp; Picks'!$M$21='Games &amp; Picks'!$E$21,'Games &amp; Picks'!$BB$21=1,'Games &amp; Picks'!$M$21='Games &amp; Picks'!$BC$21),10,IF(AND('Games &amp; Picks'!$M$21='Games &amp; Picks'!$E$21,'Games &amp; Picks'!$BB$21=1),5,IF(AND('Games &amp; Picks'!$M$21='Games &amp; Picks'!$E$21,'Games &amp; Picks'!$BB$21=0),5,0)))))</f>
        <v>0</v>
      </c>
      <c r="W9" s="1">
        <f>IF('Games &amp; Picks'!E22="x","",IF($B9="","",IF(AND('Games &amp; Picks'!$M$22='Games &amp; Picks'!$E$22,'Games &amp; Picks'!$BB$22=1,'Games &amp; Picks'!$M$22='Games &amp; Picks'!$BC$22),10,IF(AND('Games &amp; Picks'!$M$22='Games &amp; Picks'!$E$22,'Games &amp; Picks'!$BB$22=1),5,IF(AND('Games &amp; Picks'!$M$22='Games &amp; Picks'!$E$22,'Games &amp; Picks'!$BB$22=0),5,0)))))</f>
        <v>0</v>
      </c>
      <c r="X9" s="2">
        <f>IF('Games &amp; Picks'!E23="x","",IF($B9="","",IF(AND('Games &amp; Picks'!$M$23='Games &amp; Picks'!$E$23,'Games &amp; Picks'!$BB$23=1,'Games &amp; Picks'!$M$23='Games &amp; Picks'!$BC$23),10,IF(AND('Games &amp; Picks'!$M$23='Games &amp; Picks'!$E$23,'Games &amp; Picks'!$BB$23=1),5,IF(AND('Games &amp; Picks'!$M$23='Games &amp; Picks'!$E$23,'Games &amp; Picks'!$BB$23=0),5,0)))))</f>
        <v>0</v>
      </c>
      <c r="Y9" s="1">
        <f>IF('Games &amp; Picks'!E24="x","",IF($B9="","",IF(AND('Games &amp; Picks'!$M$24='Games &amp; Picks'!$E$24,'Games &amp; Picks'!$BB$24=1,'Games &amp; Picks'!$M$24='Games &amp; Picks'!$BC$24),10,IF(AND('Games &amp; Picks'!$M$24='Games &amp; Picks'!$E$24,'Games &amp; Picks'!$BB$24=1),5,IF(AND('Games &amp; Picks'!$M$24='Games &amp; Picks'!$E$24,'Games &amp; Picks'!$BB$24=0),5,0)))))</f>
        <v>5</v>
      </c>
      <c r="Z9" s="1">
        <f>IF('Games &amp; Picks'!E25="x","",IF($B9="","",IF(AND('Games &amp; Picks'!$M$25='Games &amp; Picks'!$E$25,'Games &amp; Picks'!$BB$25=1,'Games &amp; Picks'!$M$25='Games &amp; Picks'!$BC$25),10,IF(AND('Games &amp; Picks'!$M$25='Games &amp; Picks'!$E$25,'Games &amp; Picks'!$BB$25=1),5,IF(AND('Games &amp; Picks'!$M$25='Games &amp; Picks'!$E$25,'Games &amp; Picks'!$BB$25=0),5,0)))))</f>
        <v>10</v>
      </c>
      <c r="AA9" s="1">
        <f>IF('Games &amp; Picks'!E26="x","",IF($B9="","",IF(AND('Games &amp; Picks'!$M$26='Games &amp; Picks'!$E$26,'Games &amp; Picks'!$BB$26=1,'Games &amp; Picks'!$M$26='Games &amp; Picks'!$BC$26),10,IF(AND('Games &amp; Picks'!$M$26='Games &amp; Picks'!$E$26,'Games &amp; Picks'!$BB$26=1),5,IF(AND('Games &amp; Picks'!$M$26='Games &amp; Picks'!$E$26,'Games &amp; Picks'!$BB$26=0),5,0)))))</f>
        <v>5</v>
      </c>
      <c r="AB9" s="1">
        <f>IF('Games &amp; Picks'!E27="x","",IF($B9="","",IF(AND('Games &amp; Picks'!$M$27='Games &amp; Picks'!$E$27,'Games &amp; Picks'!$BB$27=1,'Games &amp; Picks'!$M$27='Games &amp; Picks'!$BC$27),10,IF(AND('Games &amp; Picks'!$M$27='Games &amp; Picks'!$E$27,'Games &amp; Picks'!$BB$27=1),5,IF(AND('Games &amp; Picks'!$M$27='Games &amp; Picks'!$E$27,'Games &amp; Picks'!$BB$27=0),5,0)))))</f>
        <v>5</v>
      </c>
      <c r="AC9" s="1">
        <f>IF('Games &amp; Picks'!E28="x","",IF($B9="","",IF(AND('Games &amp; Picks'!$M$28='Games &amp; Picks'!$E$28,'Games &amp; Picks'!$BB$28=1,'Games &amp; Picks'!$M$28='Games &amp; Picks'!$BC$28),14,IF(AND('Games &amp; Picks'!$M$28='Games &amp; Picks'!$E$28,'Games &amp; Picks'!$BB$28=1),7,IF(AND('Games &amp; Picks'!$M$28='Games &amp; Picks'!$E$28,'Games &amp; Picks'!$BB$28=0),7,0)))))</f>
        <v>0</v>
      </c>
      <c r="AD9" s="1">
        <f>IF('Games &amp; Picks'!E29="x","",IF($B9="","",IF(AND('Games &amp; Picks'!$M$29='Games &amp; Picks'!$E$29,'Games &amp; Picks'!$BB$29=1,'Games &amp; Picks'!$M$29='Games &amp; Picks'!$BC$29),10,IF(AND('Games &amp; Picks'!$M$29='Games &amp; Picks'!$E$29,'Games &amp; Picks'!$BB$29=1),5,IF(AND('Games &amp; Picks'!$M$29='Games &amp; Picks'!$E$29,'Games &amp; Picks'!$BB$29=0),5,0)))))</f>
        <v>5</v>
      </c>
      <c r="AE9" s="1">
        <f>IF('Games &amp; Picks'!E30="x","",IF($B9="","",IF(AND('Games &amp; Picks'!$M$30='Games &amp; Picks'!$E$30,'Games &amp; Picks'!$BB$30=1,'Games &amp; Picks'!$M$30='Games &amp; Picks'!$BC$30),10,IF(AND('Games &amp; Picks'!$M$30='Games &amp; Picks'!$E$30,'Games &amp; Picks'!$BB$30=1),5,IF(AND('Games &amp; Picks'!$M$30='Games &amp; Picks'!$E$30,'Games &amp; Picks'!$BB$30=0),5,0)))))</f>
        <v>5</v>
      </c>
      <c r="AF9" s="1">
        <f>IF('Games &amp; Picks'!E31="x","",IF($B9="","",IF(AND('Games &amp; Picks'!$M$31='Games &amp; Picks'!$E$31,'Games &amp; Picks'!$BB$31=1,'Games &amp; Picks'!$M$31='Games &amp; Picks'!$BC$31),10,IF(AND('Games &amp; Picks'!$M$31='Games &amp; Picks'!$E$31,'Games &amp; Picks'!$BB$31=1),5,IF(AND('Games &amp; Picks'!$M$31='Games &amp; Picks'!$E$31,'Games &amp; Picks'!$BB$31=0),5,0)))))</f>
        <v>5</v>
      </c>
      <c r="AG9" s="1">
        <f>IF('Games &amp; Picks'!E32="x","",IF($B9="","",IF(AND('Games &amp; Picks'!$M$32='Games &amp; Picks'!$E$32,'Games &amp; Picks'!$BB$32=1,'Games &amp; Picks'!$M$32='Games &amp; Picks'!$BC$32),10,IF(AND('Games &amp; Picks'!$M$32='Games &amp; Picks'!$E$32,'Games &amp; Picks'!$BB$32=1),5,IF(AND('Games &amp; Picks'!$M$32='Games &amp; Picks'!$E$32,'Games &amp; Picks'!$BB$32=0),5,0)))))</f>
        <v>5</v>
      </c>
      <c r="AH9" s="1">
        <f>IF('Games &amp; Picks'!E33="x","",IF($B9="","",IF(AND('Games &amp; Picks'!$M$33='Games &amp; Picks'!$E$33,'Games &amp; Picks'!$BB$33=1,'Games &amp; Picks'!$M$33='Games &amp; Picks'!$BC$33),20,IF(AND('Games &amp; Picks'!$M$33='Games &amp; Picks'!$E$33,'Games &amp; Picks'!$BB$33=1),10,IF(AND('Games &amp; Picks'!$M$33='Games &amp; Picks'!$E$33,'Games &amp; Picks'!$BB$33=0),10,0)))))</f>
        <v>0</v>
      </c>
      <c r="AI9" s="1">
        <f>IF('Games &amp; Picks'!E34="x","",IF($B9="","",IF(AND('Games &amp; Picks'!$M$34='Games &amp; Picks'!$E$34,'Games &amp; Picks'!$BB$34=1,'Games &amp; Picks'!$M$34='Games &amp; Picks'!$BC$34),10,IF(AND('Games &amp; Picks'!$M$34='Games &amp; Picks'!$E$34,'Games &amp; Picks'!$BB$34=1),5,IF(AND('Games &amp; Picks'!$M$34='Games &amp; Picks'!$E$34,'Games &amp; Picks'!$BB$34=0),5,0)))))</f>
        <v>0</v>
      </c>
      <c r="AJ9" s="1">
        <f>IF('Games &amp; Picks'!E35="x","",IF($B9="","",IF(AND('Games &amp; Picks'!$M$35='Games &amp; Picks'!$E$35,'Games &amp; Picks'!$BB$35=1,'Games &amp; Picks'!$M$35='Games &amp; Picks'!$BC$35),14,IF(AND('Games &amp; Picks'!$M$35='Games &amp; Picks'!$E$35,'Games &amp; Picks'!$BB$35=1),7,IF(AND('Games &amp; Picks'!$M$35='Games &amp; Picks'!$E$35,'Games &amp; Picks'!$BB$35=0),7,0)))))</f>
        <v>7</v>
      </c>
      <c r="AK9" s="1">
        <f>IF('Games &amp; Picks'!E36="x","",IF($B9="","",IF(AND('Games &amp; Picks'!$M$36='Games &amp; Picks'!$E$36,'Games &amp; Picks'!$BB$36=1,'Games &amp; Picks'!$M$36='Games &amp; Picks'!$BC$36),30,IF(AND('Games &amp; Picks'!$M$36='Games &amp; Picks'!$E$36,'Games &amp; Picks'!$BB$36=1),15,IF(AND('Games &amp; Picks'!$M$36='Games &amp; Picks'!$E$36,'Games &amp; Picks'!$BB$36=0),15,0)))))</f>
        <v>15</v>
      </c>
      <c r="AL9" s="47">
        <f>IF('Games &amp; Picks'!E37="x","",IF($B9="","",IF(AND('Games &amp; Picks'!$M$37='Games &amp; Picks'!$E$37,'Games &amp; Picks'!$BB$37=1,'Games &amp; Picks'!$M$37='Games &amp; Picks'!$BC$37),30,IF(AND('Games &amp; Picks'!$M$37='Games &amp; Picks'!$E$37,'Games &amp; Picks'!$BB$37=1),15,IF(AND('Games &amp; Picks'!$M$37='Games &amp; Picks'!$E$37,'Games &amp; Picks'!$BB$37=0),15,0)))))</f>
        <v>15</v>
      </c>
      <c r="AM9" s="47">
        <f>IF('Games &amp; Picks'!E38="x","",IF($B9="","",IF(AND('Games &amp; Picks'!$M$38='Games &amp; Picks'!$E$38,'Games &amp; Picks'!$BB$38=1,'Games &amp; Picks'!$M$38='Games &amp; Picks'!$BC$38),10,IF(AND('Games &amp; Picks'!$M$38='Games &amp; Picks'!$E$38,'Games &amp; Picks'!$BB$38=1),5,IF(AND('Games &amp; Picks'!$M$38='Games &amp; Picks'!$E$38,'Games &amp; Picks'!$BB$38=0),5,0)))))</f>
        <v>0</v>
      </c>
      <c r="AN9" s="1">
        <f>IF('Games &amp; Picks'!E39="x","",IF($B9="","",IF(AND('Games &amp; Picks'!$M$39='Games &amp; Picks'!$E$39,'Games &amp; Picks'!$BB$39=1,'Games &amp; Picks'!$M$39='Games &amp; Picks'!$BC$39),20,IF(AND('Games &amp; Picks'!$M$39='Games &amp; Picks'!$E$39,'Games &amp; Picks'!$BB$39=1),10,IF(AND('Games &amp; Picks'!$M$39='Games &amp; Picks'!$E$39,'Games &amp; Picks'!$BB$39=0),10,0)))))</f>
        <v>0</v>
      </c>
      <c r="AO9" s="1">
        <f>IF('Games &amp; Picks'!E40="x","",IF($B9="","",IF(AND('Games &amp; Picks'!$M$40='Games &amp; Picks'!$E$40,'Games &amp; Picks'!$BB$40=1,'Games &amp; Picks'!$M$40='Games &amp; Picks'!$BC$40),20,IF(AND('Games &amp; Picks'!$M$40='Games &amp; Picks'!$E$40,'Games &amp; Picks'!$BB$40=1),10,IF(AND('Games &amp; Picks'!$M$40='Games &amp; Picks'!$E$40,'Games &amp; Picks'!$BB$40=0),10,0)))))</f>
        <v>10</v>
      </c>
      <c r="AP9" s="1">
        <f>IF('Games &amp; Picks'!E41="x","",IF($B9="","",IF(AND('Games &amp; Picks'!$M$41='Games &amp; Picks'!$E$41,'Games &amp; Picks'!$BB$41=1,'Games &amp; Picks'!$M$41='Games &amp; Picks'!$BC$41),20,IF(AND('Games &amp; Picks'!$M$41='Games &amp; Picks'!$E$41,'Games &amp; Picks'!$BB$41=1),10,IF(AND('Games &amp; Picks'!$M$41='Games &amp; Picks'!$E$41,'Games &amp; Picks'!$BB$41=0),10,0)))))</f>
        <v>10</v>
      </c>
      <c r="AQ9" s="19">
        <f>IF('Games &amp; Picks'!$E$42="x","",IF($B9="","",IF('Games &amp; Picks'!M$42='Games &amp; Picks'!$E$42,30,0)))</f>
        <v>0</v>
      </c>
      <c r="AR9" s="62">
        <f>Streaks!I$48</f>
        <v>0</v>
      </c>
      <c r="AS9" s="62">
        <f>IF('Games &amp; Picks'!$E$41="x","",IF($B9="","",IF('New Years Bonus'!I$6=4,10,0)))</f>
        <v>0</v>
      </c>
      <c r="AT9" s="23">
        <f>IF('Games &amp; Picks'!E42="x","",IF($B9="","",IF('Playoff Bonus'!I$4=2,15,0)))</f>
        <v>0</v>
      </c>
      <c r="AU9" s="28">
        <f t="shared" si="1"/>
        <v>147</v>
      </c>
      <c r="AV9" s="42">
        <f t="shared" si="2"/>
        <v>0.53658536585365857</v>
      </c>
      <c r="AW9" s="28">
        <f>IF(B9="","",HLOOKUP(B9,Streaks!$B$1:$AT$42,AX9,FALSE))</f>
        <v>0</v>
      </c>
      <c r="AX9" s="69">
        <f t="shared" si="3"/>
        <v>42</v>
      </c>
      <c r="AY9"/>
      <c r="AZ9"/>
      <c r="BA9"/>
      <c r="BB9"/>
      <c r="BC9"/>
    </row>
    <row r="10" spans="1:55" s="22" customFormat="1" x14ac:dyDescent="0.2">
      <c r="A10" s="62">
        <f t="shared" si="0"/>
        <v>16</v>
      </c>
      <c r="B10" s="63" t="str">
        <f>IF('Games &amp; Picks'!N$1="","",'Games &amp; Picks'!N$1)</f>
        <v>Joe Dustman</v>
      </c>
      <c r="C10" s="47">
        <f>IF('Games &amp; Picks'!E2="x","",IF($B10="","",IF(AND('Games &amp; Picks'!$N$2='Games &amp; Picks'!$E$2,'Games &amp; Picks'!$BB$2=1,'Games &amp; Picks'!$N$2='Games &amp; Picks'!$BC$2),10,IF(AND('Games &amp; Picks'!$N$2='Games &amp; Picks'!$E$2,'Games &amp; Picks'!$BB$2=1),5,IF(AND('Games &amp; Picks'!$N$2='Games &amp; Picks'!$E$2,'Games &amp; Picks'!$BB$2=0),5,0)))))</f>
        <v>0</v>
      </c>
      <c r="D10" s="47">
        <f>IF('Games &amp; Picks'!E3="x","",IF($B10="","",IF(AND('Games &amp; Picks'!$N$3='Games &amp; Picks'!$E$3,'Games &amp; Picks'!$BB$3=1,'Games &amp; Picks'!$N$3='Games &amp; Picks'!$BC$3),10,IF(AND('Games &amp; Picks'!$N$3='Games &amp; Picks'!$E$3,'Games &amp; Picks'!$BB$3=1),5,IF(AND('Games &amp; Picks'!$N$3='Games &amp; Picks'!$E$3,'Games &amp; Picks'!$BB$3=0),5,0)))))</f>
        <v>5</v>
      </c>
      <c r="E10" s="47">
        <f>IF('Games &amp; Picks'!E4="x","",IF($B10="","",IF(AND('Games &amp; Picks'!$N$4='Games &amp; Picks'!$E$4,'Games &amp; Picks'!$BB$4=1,'Games &amp; Picks'!$N$4='Games &amp; Picks'!$BC$4),10,IF(AND('Games &amp; Picks'!$N$4='Games &amp; Picks'!$E$4,'Games &amp; Picks'!$BB$4=1),5,IF(AND('Games &amp; Picks'!$N$4='Games &amp; Picks'!$E$4,'Games &amp; Picks'!$BB$4=0),5,0)))))</f>
        <v>5</v>
      </c>
      <c r="F10" s="47">
        <f>IF('Games &amp; Picks'!E5="x","",IF($B10="","",IF(AND('Games &amp; Picks'!$N$5='Games &amp; Picks'!$E$5,'Games &amp; Picks'!$BB$5=1,'Games &amp; Picks'!$N$5='Games &amp; Picks'!$BC$5),10,IF(AND('Games &amp; Picks'!$N$5='Games &amp; Picks'!$E$5,'Games &amp; Picks'!$BB$5=1),5,IF(AND('Games &amp; Picks'!$N$5='Games &amp; Picks'!$E$5,'Games &amp; Picks'!$BB$5=0),5,0)))))</f>
        <v>5</v>
      </c>
      <c r="G10" s="47">
        <f>IF('Games &amp; Picks'!E6="x","",IF($B10="","",IF(AND('Games &amp; Picks'!$N$6='Games &amp; Picks'!$E$6,'Games &amp; Picks'!$BB$6=1,'Games &amp; Picks'!$N$6='Games &amp; Picks'!$BC$6),10,IF(AND('Games &amp; Picks'!$N$6='Games &amp; Picks'!$E$6,'Games &amp; Picks'!$BB$6=1),5,IF(AND('Games &amp; Picks'!$N$6='Games &amp; Picks'!$E$6,'Games &amp; Picks'!$BB$6=0),5,0)))))</f>
        <v>5</v>
      </c>
      <c r="H10" s="47">
        <f>IF('Games &amp; Picks'!E7="x","",IF($B10="","",IF(AND('Games &amp; Picks'!$N$7='Games &amp; Picks'!$E$7,'Games &amp; Picks'!$BB$7=1,'Games &amp; Picks'!$N$7='Games &amp; Picks'!$BC$7),10,IF(AND('Games &amp; Picks'!$N$7='Games &amp; Picks'!$E$7,'Games &amp; Picks'!$BB$7=1),5,IF(AND('Games &amp; Picks'!$N$7='Games &amp; Picks'!$E$7,'Games &amp; Picks'!$BB$7=0),5,0)))))</f>
        <v>5</v>
      </c>
      <c r="I10" s="47">
        <f>IF('Games &amp; Picks'!E8="x","",IF($B10="","",IF(AND('Games &amp; Picks'!$N$8='Games &amp; Picks'!$E$8,'Games &amp; Picks'!$BB$8=1,'Games &amp; Picks'!$N$8='Games &amp; Picks'!$BC$8),10,IF(AND('Games &amp; Picks'!$N$8='Games &amp; Picks'!$E$8,'Games &amp; Picks'!$BB$8=1),5,IF(AND('Games &amp; Picks'!$N$8='Games &amp; Picks'!$E$8,'Games &amp; Picks'!$BB$8=0),5,0)))))</f>
        <v>0</v>
      </c>
      <c r="J10" s="47">
        <f>IF('Games &amp; Picks'!E9="x","",IF($B10="","",IF(AND('Games &amp; Picks'!$N$9='Games &amp; Picks'!$E$9,'Games &amp; Picks'!$BB$9=1,'Games &amp; Picks'!$N$9='Games &amp; Picks'!$BC$9),10,IF(AND('Games &amp; Picks'!$N$9='Games &amp; Picks'!$E$9,'Games &amp; Picks'!$BB$9=1),5,IF(AND('Games &amp; Picks'!$N$9='Games &amp; Picks'!$E$9,'Games &amp; Picks'!$BB$9=0),5,0)))))</f>
        <v>5</v>
      </c>
      <c r="K10" s="47">
        <f>IF('Games &amp; Picks'!E10="x","",IF($B10="","",IF(AND('Games &amp; Picks'!$N$10='Games &amp; Picks'!$E$10,'Games &amp; Picks'!$BB$10=1,'Games &amp; Picks'!$N$10='Games &amp; Picks'!$BC$10),10,IF(AND('Games &amp; Picks'!$N$10='Games &amp; Picks'!$E$10,'Games &amp; Picks'!$BB$10=1),5,IF(AND('Games &amp; Picks'!$N$10='Games &amp; Picks'!$E$10,'Games &amp; Picks'!$BB$10=0),5,0)))))</f>
        <v>0</v>
      </c>
      <c r="L10" s="47">
        <f>IF('Games &amp; Picks'!E11="x","",IF($B10="","",IF(AND('Games &amp; Picks'!$N$11='Games &amp; Picks'!$E$11,'Games &amp; Picks'!$BB$11=1,'Games &amp; Picks'!$N$11='Games &amp; Picks'!$BC$11),10,IF(AND('Games &amp; Picks'!$N$11='Games &amp; Picks'!$E$11,'Games &amp; Picks'!$BB$11=1),5,IF(AND('Games &amp; Picks'!$N$11='Games &amp; Picks'!$E$11,'Games &amp; Picks'!$BB$11=0),5,0)))))</f>
        <v>5</v>
      </c>
      <c r="M10" s="47">
        <f>IF('Games &amp; Picks'!E12="x","",IF($B10="","",IF(AND('Games &amp; Picks'!$N$12='Games &amp; Picks'!$E$12,'Games &amp; Picks'!$BB$12=1,'Games &amp; Picks'!$N$12='Games &amp; Picks'!$BC$12),10,IF(AND('Games &amp; Picks'!$N$12='Games &amp; Picks'!$E$12,'Games &amp; Picks'!$BB$12=1),5,IF(AND('Games &amp; Picks'!$N$12='Games &amp; Picks'!$E$12,'Games &amp; Picks'!$BB$12=0),5,0)))))</f>
        <v>5</v>
      </c>
      <c r="N10" s="47">
        <f>IF('Games &amp; Picks'!E13="x","",IF($B10="","",IF(AND('Games &amp; Picks'!$N$13='Games &amp; Picks'!$E$13,'Games &amp; Picks'!$BB$13=1,'Games &amp; Picks'!$N$13='Games &amp; Picks'!$BC$13),10,IF(AND('Games &amp; Picks'!$N$13='Games &amp; Picks'!$E$13,'Games &amp; Picks'!$BB$13=1),5,IF(AND('Games &amp; Picks'!$N$13='Games &amp; Picks'!$E$13,'Games &amp; Picks'!$BB$13=0),5,0)))))</f>
        <v>5</v>
      </c>
      <c r="O10" s="47">
        <f>IF('Games &amp; Picks'!E14="x","",IF($B10="","",IF(AND('Games &amp; Picks'!$N$14='Games &amp; Picks'!$E$14,'Games &amp; Picks'!$BB$14=1,'Games &amp; Picks'!$N$14='Games &amp; Picks'!$BC$14),10,IF(AND('Games &amp; Picks'!$N$14='Games &amp; Picks'!$E$14,'Games &amp; Picks'!$BB$14=1),5,IF(AND('Games &amp; Picks'!$N$14='Games &amp; Picks'!$E$14,'Games &amp; Picks'!$BB$14=0),5,0)))))</f>
        <v>0</v>
      </c>
      <c r="P10" s="47">
        <f>IF('Games &amp; Picks'!E15="x","",IF($B10="","",IF(AND('Games &amp; Picks'!$N$15='Games &amp; Picks'!$E$15,'Games &amp; Picks'!$BB$15=1,'Games &amp; Picks'!$N$15='Games &amp; Picks'!$BC$15),10,IF(AND('Games &amp; Picks'!$N$15='Games &amp; Picks'!$E$15,'Games &amp; Picks'!$BB$15=1),5,IF(AND('Games &amp; Picks'!$N$15='Games &amp; Picks'!$E$15,'Games &amp; Picks'!$BB$15=0),5,0)))))</f>
        <v>5</v>
      </c>
      <c r="Q10" s="47">
        <f>IF('Games &amp; Picks'!E16="x","",IF($B10="","",IF(AND('Games &amp; Picks'!$N$16='Games &amp; Picks'!$E$16,'Games &amp; Picks'!$BB$16=1,'Games &amp; Picks'!$N$16='Games &amp; Picks'!$BC$16),10,IF(AND('Games &amp; Picks'!$N$16='Games &amp; Picks'!$E$16,'Games &amp; Picks'!$BB$16=1),5,IF(AND('Games &amp; Picks'!$N$16='Games &amp; Picks'!$E$16,'Games &amp; Picks'!$BB$16=0),5,0)))))</f>
        <v>0</v>
      </c>
      <c r="R10" s="47">
        <f>IF('Games &amp; Picks'!E17="x","",IF($B10="","",IF(AND('Games &amp; Picks'!$N$17='Games &amp; Picks'!$E$17,'Games &amp; Picks'!$BB$17=1,'Games &amp; Picks'!$N$17='Games &amp; Picks'!$BC$17),10,IF(AND('Games &amp; Picks'!$N$17='Games &amp; Picks'!$E$17,'Games &amp; Picks'!$BB$17=1),5,IF(AND('Games &amp; Picks'!$N$17='Games &amp; Picks'!$E$17,'Games &amp; Picks'!$BB$17=0),5,0)))))</f>
        <v>5</v>
      </c>
      <c r="S10" s="47">
        <f>IF('Games &amp; Picks'!E18="x","",IF($B10="","",IF(AND('Games &amp; Picks'!$N$18='Games &amp; Picks'!$E$18,'Games &amp; Picks'!$BB$18=1,'Games &amp; Picks'!$N$18='Games &amp; Picks'!$BC$18),10,IF(AND('Games &amp; Picks'!$N$18='Games &amp; Picks'!$E$18,'Games &amp; Picks'!$BB$18=1),5,IF(AND('Games &amp; Picks'!$N$18='Games &amp; Picks'!$E$18,'Games &amp; Picks'!$BB$18=0),5,0)))))</f>
        <v>5</v>
      </c>
      <c r="T10" s="47">
        <f>IF('Games &amp; Picks'!E19="x","",IF($B10="","",IF(AND('Games &amp; Picks'!$N$19='Games &amp; Picks'!$E$19,'Games &amp; Picks'!$BB$19=1,'Games &amp; Picks'!$N$19='Games &amp; Picks'!$BC$19),10,IF(AND('Games &amp; Picks'!$N$19='Games &amp; Picks'!$E$19,'Games &amp; Picks'!$BB$19=1),5,IF(AND('Games &amp; Picks'!$N$19='Games &amp; Picks'!$E$19,'Games &amp; Picks'!$BB$19=0),5,0)))))</f>
        <v>0</v>
      </c>
      <c r="U10" s="47">
        <f>IF('Games &amp; Picks'!E20="x","",IF($B10="","",IF(AND('Games &amp; Picks'!$N$20='Games &amp; Picks'!$E$20,'Games &amp; Picks'!$BB$20=1,'Games &amp; Picks'!$N$20='Games &amp; Picks'!$BC$20),10,IF(AND('Games &amp; Picks'!$N$20='Games &amp; Picks'!$E$20,'Games &amp; Picks'!$BB$20=1),5,IF(AND('Games &amp; Picks'!$N$20='Games &amp; Picks'!$E$20,'Games &amp; Picks'!$BB$20=0),5,0)))))</f>
        <v>0</v>
      </c>
      <c r="V10" s="47">
        <f>IF('Games &amp; Picks'!E21="x","",IF($B10="","",IF(AND('Games &amp; Picks'!$N$21='Games &amp; Picks'!$E$21,'Games &amp; Picks'!$BB$21=1,'Games &amp; Picks'!$N$21='Games &amp; Picks'!$BC$21),10,IF(AND('Games &amp; Picks'!$N$21='Games &amp; Picks'!$E$21,'Games &amp; Picks'!$BB$21=1),5,IF(AND('Games &amp; Picks'!$N$21='Games &amp; Picks'!$E$21,'Games &amp; Picks'!$BB$21=0),5,0)))))</f>
        <v>5</v>
      </c>
      <c r="W10" s="47">
        <f>IF('Games &amp; Picks'!E22="x","",IF($B10="","",IF(AND('Games &amp; Picks'!$N$22='Games &amp; Picks'!$E$22,'Games &amp; Picks'!$BB$22=1,'Games &amp; Picks'!$N$22='Games &amp; Picks'!$BC$22),10,IF(AND('Games &amp; Picks'!$N$22='Games &amp; Picks'!$E$22,'Games &amp; Picks'!$BB$22=1),5,IF(AND('Games &amp; Picks'!$N$22='Games &amp; Picks'!$E$22,'Games &amp; Picks'!$BB$22=0),5,0)))))</f>
        <v>0</v>
      </c>
      <c r="X10" s="48">
        <f>IF('Games &amp; Picks'!E23="x","",IF($B10="","",IF(AND('Games &amp; Picks'!$N$23='Games &amp; Picks'!$E$23,'Games &amp; Picks'!$BB$23=1,'Games &amp; Picks'!$N$23='Games &amp; Picks'!$BC$23),10,IF(AND('Games &amp; Picks'!$N$23='Games &amp; Picks'!$E$23,'Games &amp; Picks'!$BB$23=1),5,IF(AND('Games &amp; Picks'!$N$23='Games &amp; Picks'!$E$23,'Games &amp; Picks'!$BB$23=0),5,0)))))</f>
        <v>0</v>
      </c>
      <c r="Y10" s="47">
        <f>IF('Games &amp; Picks'!E24="x","",IF($B10="","",IF(AND('Games &amp; Picks'!$N$24='Games &amp; Picks'!$E$24,'Games &amp; Picks'!$BB$24=1,'Games &amp; Picks'!$N$24='Games &amp; Picks'!$BC$24),10,IF(AND('Games &amp; Picks'!$N$24='Games &amp; Picks'!$E$24,'Games &amp; Picks'!$BB$24=1),5,IF(AND('Games &amp; Picks'!$N$24='Games &amp; Picks'!$E$24,'Games &amp; Picks'!$BB$24=0),5,0)))))</f>
        <v>5</v>
      </c>
      <c r="Z10" s="47">
        <f>IF('Games &amp; Picks'!E25="x","",IF($B10="","",IF(AND('Games &amp; Picks'!$N$25='Games &amp; Picks'!$E$25,'Games &amp; Picks'!$BB$25=1,'Games &amp; Picks'!$N$25='Games &amp; Picks'!$BC$25),10,IF(AND('Games &amp; Picks'!$N$25='Games &amp; Picks'!$E$25,'Games &amp; Picks'!$BB$25=1),5,IF(AND('Games &amp; Picks'!$N$25='Games &amp; Picks'!$E$25,'Games &amp; Picks'!$BB$25=0),5,0)))))</f>
        <v>0</v>
      </c>
      <c r="AA10" s="47">
        <f>IF('Games &amp; Picks'!E26="x","",IF($B10="","",IF(AND('Games &amp; Picks'!$N$26='Games &amp; Picks'!$E$26,'Games &amp; Picks'!$BB$26=1,'Games &amp; Picks'!$N$26='Games &amp; Picks'!$BC$26),10,IF(AND('Games &amp; Picks'!$N$26='Games &amp; Picks'!$E$26,'Games &amp; Picks'!$BB$26=1),5,IF(AND('Games &amp; Picks'!$N$26='Games &amp; Picks'!$E$26,'Games &amp; Picks'!$BB$26=0),5,0)))))</f>
        <v>0</v>
      </c>
      <c r="AB10" s="47">
        <f>IF('Games &amp; Picks'!E27="x","",IF($B10="","",IF(AND('Games &amp; Picks'!$N$27='Games &amp; Picks'!$E$27,'Games &amp; Picks'!$BB$27=1,'Games &amp; Picks'!$N$27='Games &amp; Picks'!$BC$27),10,IF(AND('Games &amp; Picks'!$N$27='Games &amp; Picks'!$E$27,'Games &amp; Picks'!$BB$27=1),5,IF(AND('Games &amp; Picks'!$N$27='Games &amp; Picks'!$E$27,'Games &amp; Picks'!$BB$27=0),5,0)))))</f>
        <v>0</v>
      </c>
      <c r="AC10" s="47">
        <f>IF('Games &amp; Picks'!E28="x","",IF($B10="","",IF(AND('Games &amp; Picks'!$N$28='Games &amp; Picks'!$E$28,'Games &amp; Picks'!$BB$28=1,'Games &amp; Picks'!$N$28='Games &amp; Picks'!$BC$28),14,IF(AND('Games &amp; Picks'!$N$28='Games &amp; Picks'!$E$28,'Games &amp; Picks'!$BB$28=1),7,IF(AND('Games &amp; Picks'!$N$28='Games &amp; Picks'!$E$28,'Games &amp; Picks'!$BB$28=0),7,0)))))</f>
        <v>7</v>
      </c>
      <c r="AD10" s="47">
        <f>IF('Games &amp; Picks'!E29="x","",IF($B10="","",IF(AND('Games &amp; Picks'!$N$29='Games &amp; Picks'!$E$29,'Games &amp; Picks'!$BB$29=1,'Games &amp; Picks'!$N$29='Games &amp; Picks'!$BC$29),10,IF(AND('Games &amp; Picks'!$N$29='Games &amp; Picks'!$E$29,'Games &amp; Picks'!$BB$29=1),5,IF(AND('Games &amp; Picks'!$N$29='Games &amp; Picks'!$E$29,'Games &amp; Picks'!$BB$29=0),5,0)))))</f>
        <v>0</v>
      </c>
      <c r="AE10" s="47">
        <f>IF('Games &amp; Picks'!E30="x","",IF($B10="","",IF(AND('Games &amp; Picks'!$N$30='Games &amp; Picks'!$E$30,'Games &amp; Picks'!$BB$30=1,'Games &amp; Picks'!$N$30='Games &amp; Picks'!$BC$30),10,IF(AND('Games &amp; Picks'!$N$30='Games &amp; Picks'!$E$30,'Games &amp; Picks'!$BB$30=1),5,IF(AND('Games &amp; Picks'!$N$30='Games &amp; Picks'!$E$30,'Games &amp; Picks'!$BB$30=0),5,0)))))</f>
        <v>5</v>
      </c>
      <c r="AF10" s="47">
        <f>IF('Games &amp; Picks'!E31="x","",IF($B10="","",IF(AND('Games &amp; Picks'!$N$31='Games &amp; Picks'!$E$31,'Games &amp; Picks'!$BB$31=1,'Games &amp; Picks'!$N$31='Games &amp; Picks'!$BC$31),10,IF(AND('Games &amp; Picks'!$N$31='Games &amp; Picks'!$E$31,'Games &amp; Picks'!$BB$31=1),5,IF(AND('Games &amp; Picks'!$N$31='Games &amp; Picks'!$E$31,'Games &amp; Picks'!$BB$31=0),5,0)))))</f>
        <v>5</v>
      </c>
      <c r="AG10" s="47">
        <f>IF('Games &amp; Picks'!E32="x","",IF($B10="","",IF(AND('Games &amp; Picks'!$N$32='Games &amp; Picks'!$E$32,'Games &amp; Picks'!$BB$32=1,'Games &amp; Picks'!$N$32='Games &amp; Picks'!$BC$32),10,IF(AND('Games &amp; Picks'!$N$32='Games &amp; Picks'!$E$32,'Games &amp; Picks'!$BB$32=1),5,IF(AND('Games &amp; Picks'!$N$32='Games &amp; Picks'!$E$32,'Games &amp; Picks'!$BB$32=0),5,0)))))</f>
        <v>5</v>
      </c>
      <c r="AH10" s="47">
        <f>IF('Games &amp; Picks'!E33="x","",IF($B10="","",IF(AND('Games &amp; Picks'!$N$33='Games &amp; Picks'!$E$33,'Games &amp; Picks'!$BB$33=1,'Games &amp; Picks'!$N$33='Games &amp; Picks'!$BC$33),20,IF(AND('Games &amp; Picks'!$N$33='Games &amp; Picks'!$E$33,'Games &amp; Picks'!$BB$33=1),10,IF(AND('Games &amp; Picks'!$N$33='Games &amp; Picks'!$E$33,'Games &amp; Picks'!$BB$33=0),10,0)))))</f>
        <v>0</v>
      </c>
      <c r="AI10" s="47">
        <f>IF('Games &amp; Picks'!E34="x","",IF($B10="","",IF(AND('Games &amp; Picks'!$N$34='Games &amp; Picks'!$E$34,'Games &amp; Picks'!$BB$34=1,'Games &amp; Picks'!$N$34='Games &amp; Picks'!$BC$34),10,IF(AND('Games &amp; Picks'!$N$34='Games &amp; Picks'!$E$34,'Games &amp; Picks'!$BB$34=1),5,IF(AND('Games &amp; Picks'!$N$34='Games &amp; Picks'!$E$34,'Games &amp; Picks'!$BB$34=0),5,0)))))</f>
        <v>5</v>
      </c>
      <c r="AJ10" s="47">
        <f>IF('Games &amp; Picks'!E35="x","",IF($B10="","",IF(AND('Games &amp; Picks'!$N$35='Games &amp; Picks'!$E$35,'Games &amp; Picks'!$BB$35=1,'Games &amp; Picks'!$N$35='Games &amp; Picks'!$BC$35),14,IF(AND('Games &amp; Picks'!$N$35='Games &amp; Picks'!$E$35,'Games &amp; Picks'!$BB$35=1),7,IF(AND('Games &amp; Picks'!$N$35='Games &amp; Picks'!$E$35,'Games &amp; Picks'!$BB$35=0),7,0)))))</f>
        <v>0</v>
      </c>
      <c r="AK10" s="47">
        <f>IF('Games &amp; Picks'!E36="x","",IF($B10="","",IF(AND('Games &amp; Picks'!$N$36='Games &amp; Picks'!$E$36,'Games &amp; Picks'!$BB$36=1,'Games &amp; Picks'!$N$36='Games &amp; Picks'!$BC$36),30,IF(AND('Games &amp; Picks'!$N$36='Games &amp; Picks'!$E$36,'Games &amp; Picks'!$BB$36=1),15,IF(AND('Games &amp; Picks'!$N$36='Games &amp; Picks'!$E$36,'Games &amp; Picks'!$BB$36=0),15,0)))))</f>
        <v>15</v>
      </c>
      <c r="AL10" s="47">
        <f>IF('Games &amp; Picks'!E37="x","",IF($B10="","",IF(AND('Games &amp; Picks'!$N$37='Games &amp; Picks'!$E$37,'Games &amp; Picks'!$BB$37=1,'Games &amp; Picks'!$N$37='Games &amp; Picks'!$BC$37),30,IF(AND('Games &amp; Picks'!$N$37='Games &amp; Picks'!$E$37,'Games &amp; Picks'!$BB$37=1),15,IF(AND('Games &amp; Picks'!$N$37='Games &amp; Picks'!$E$37,'Games &amp; Picks'!$BB$37=0),15,0)))))</f>
        <v>0</v>
      </c>
      <c r="AM10" s="47">
        <f>IF('Games &amp; Picks'!E38="x","",IF($B10="","",IF(AND('Games &amp; Picks'!$N$38='Games &amp; Picks'!$E$38,'Games &amp; Picks'!$BB$38=1,'Games &amp; Picks'!$N$38='Games &amp; Picks'!$BC$38),10,IF(AND('Games &amp; Picks'!$N$38='Games &amp; Picks'!$E$38,'Games &amp; Picks'!$BB$38=1),5,IF(AND('Games &amp; Picks'!$N$38='Games &amp; Picks'!$E$38,'Games &amp; Picks'!$BB$38=0),5,0)))))</f>
        <v>5</v>
      </c>
      <c r="AN10" s="47">
        <f>IF('Games &amp; Picks'!E39="x","",IF($B10="","",IF(AND('Games &amp; Picks'!$N$39='Games &amp; Picks'!$E$39,'Games &amp; Picks'!$BB$39=1,'Games &amp; Picks'!$N$39='Games &amp; Picks'!$BC$39),20,IF(AND('Games &amp; Picks'!$N$39='Games &amp; Picks'!$E$39,'Games &amp; Picks'!$BB$39=1),10,IF(AND('Games &amp; Picks'!$N$39='Games &amp; Picks'!$E$39,'Games &amp; Picks'!$BB$39=0),10,0)))))</f>
        <v>10</v>
      </c>
      <c r="AO10" s="47">
        <f>IF('Games &amp; Picks'!E40="x","",IF($B10="","",IF(AND('Games &amp; Picks'!$N$40='Games &amp; Picks'!$E$40,'Games &amp; Picks'!$BB$40=1,'Games &amp; Picks'!$N$40='Games &amp; Picks'!$BC$40),20,IF(AND('Games &amp; Picks'!$N$40='Games &amp; Picks'!$E$40,'Games &amp; Picks'!$BB$40=1),10,IF(AND('Games &amp; Picks'!$N$40='Games &amp; Picks'!$E$40,'Games &amp; Picks'!$BB$40=0),10,0)))))</f>
        <v>0</v>
      </c>
      <c r="AP10" s="47">
        <f>IF('Games &amp; Picks'!E41="x","",IF($B10="","",IF(AND('Games &amp; Picks'!$N$41='Games &amp; Picks'!$E$41,'Games &amp; Picks'!$BB$41=1,'Games &amp; Picks'!$N$41='Games &amp; Picks'!$BC$41),20,IF(AND('Games &amp; Picks'!$N$41='Games &amp; Picks'!$E$41,'Games &amp; Picks'!$BB$41=1),10,IF(AND('Games &amp; Picks'!$N$41='Games &amp; Picks'!$E$41,'Games &amp; Picks'!$BB$41=0),10,0)))))</f>
        <v>10</v>
      </c>
      <c r="AQ10" s="19">
        <f>IF('Games &amp; Picks'!$E$42="x","",IF($B10="","",IF('Games &amp; Picks'!N$42='Games &amp; Picks'!$E$42,30,0)))</f>
        <v>0</v>
      </c>
      <c r="AR10" s="62">
        <f>Streaks!J$48</f>
        <v>10</v>
      </c>
      <c r="AS10" s="62">
        <f>IF('Games &amp; Picks'!$E$41="x","",IF($B10="","",IF('New Years Bonus'!J$6=4,10,0)))</f>
        <v>0</v>
      </c>
      <c r="AT10" s="23">
        <f>IF('Games &amp; Picks'!E42="x","",IF($B10="","",IF('Playoff Bonus'!J$4=2,15,0)))</f>
        <v>0</v>
      </c>
      <c r="AU10" s="28">
        <f t="shared" si="1"/>
        <v>147</v>
      </c>
      <c r="AV10" s="42">
        <f t="shared" si="2"/>
        <v>0.56097560975609762</v>
      </c>
      <c r="AW10" s="28">
        <f>IF(B10="","",HLOOKUP(B10,Streaks!$B$1:$AT$42,AX10,FALSE))</f>
        <v>0</v>
      </c>
      <c r="AX10" s="69">
        <f t="shared" si="3"/>
        <v>42</v>
      </c>
      <c r="AY10"/>
      <c r="AZ10"/>
      <c r="BA10"/>
      <c r="BB10"/>
      <c r="BC10"/>
    </row>
    <row r="11" spans="1:55" x14ac:dyDescent="0.2">
      <c r="A11" s="62">
        <f t="shared" si="0"/>
        <v>10</v>
      </c>
      <c r="B11" s="63" t="str">
        <f>IF('Games &amp; Picks'!O$1="","",'Games &amp; Picks'!O$1)</f>
        <v>Nate Oren</v>
      </c>
      <c r="C11" s="22">
        <f>IF('Games &amp; Picks'!E2="x","",IF($B11="","",IF(AND('Games &amp; Picks'!$O$2='Games &amp; Picks'!$E$2,'Games &amp; Picks'!$BB$2=1,'Games &amp; Picks'!$O$2='Games &amp; Picks'!$BC$2),10,IF(AND('Games &amp; Picks'!$O$2='Games &amp; Picks'!$E$2,'Games &amp; Picks'!$BB$2=1),5,IF(AND('Games &amp; Picks'!$O$2='Games &amp; Picks'!$E$2,'Games &amp; Picks'!$BB$2=0),5,0)))))</f>
        <v>0</v>
      </c>
      <c r="D11" s="22">
        <f>IF('Games &amp; Picks'!E3="x","",IF($B11="","",IF(AND('Games &amp; Picks'!$O$3='Games &amp; Picks'!$E$3,'Games &amp; Picks'!$BB$3=1,'Games &amp; Picks'!$O$3='Games &amp; Picks'!$BC$3),10,IF(AND('Games &amp; Picks'!$O$3='Games &amp; Picks'!$E$3,'Games &amp; Picks'!$BB$3=1),5,IF(AND('Games &amp; Picks'!$O$3='Games &amp; Picks'!$E$3,'Games &amp; Picks'!$BB$3=0),5,0)))))</f>
        <v>5</v>
      </c>
      <c r="E11" s="22">
        <f>IF('Games &amp; Picks'!E4="x","",IF($B11="","",IF(AND('Games &amp; Picks'!$O$4='Games &amp; Picks'!$E$4,'Games &amp; Picks'!$BB$4=1,'Games &amp; Picks'!$O$4='Games &amp; Picks'!$BC$4),10,IF(AND('Games &amp; Picks'!$O$4='Games &amp; Picks'!$E$4,'Games &amp; Picks'!$BB$4=1),5,IF(AND('Games &amp; Picks'!$O$4='Games &amp; Picks'!$E$4,'Games &amp; Picks'!$BB$4=0),5,0)))))</f>
        <v>0</v>
      </c>
      <c r="F11" s="1">
        <f>IF('Games &amp; Picks'!E5="x","",IF($B11="","",IF(AND('Games &amp; Picks'!$O$5='Games &amp; Picks'!$E$5,'Games &amp; Picks'!$BB$5=1,'Games &amp; Picks'!$O$5='Games &amp; Picks'!$BC$5),10,IF(AND('Games &amp; Picks'!$O$5='Games &amp; Picks'!$E$5,'Games &amp; Picks'!$BB$5=1),5,IF(AND('Games &amp; Picks'!$O$5='Games &amp; Picks'!$E$5,'Games &amp; Picks'!$BB$5=0),5,0)))))</f>
        <v>5</v>
      </c>
      <c r="G11" s="1">
        <f>IF('Games &amp; Picks'!E6="x","",IF($B11="","",IF(AND('Games &amp; Picks'!$O$6='Games &amp; Picks'!$E$6,'Games &amp; Picks'!$BB$6=1,'Games &amp; Picks'!$O$6='Games &amp; Picks'!$BC$6),10,IF(AND('Games &amp; Picks'!$O$6='Games &amp; Picks'!$E$6,'Games &amp; Picks'!$BB$6=1),5,IF(AND('Games &amp; Picks'!$O$6='Games &amp; Picks'!$E$6,'Games &amp; Picks'!$BB$6=0),5,0)))))</f>
        <v>0</v>
      </c>
      <c r="H11" s="1">
        <f>IF('Games &amp; Picks'!E7="x","",IF($B11="","",IF(AND('Games &amp; Picks'!$O$7='Games &amp; Picks'!$E$7,'Games &amp; Picks'!$BB$7=1,'Games &amp; Picks'!$O$7='Games &amp; Picks'!$BC$7),10,IF(AND('Games &amp; Picks'!$O$7='Games &amp; Picks'!$E$7,'Games &amp; Picks'!$BB$7=1),5,IF(AND('Games &amp; Picks'!$O$7='Games &amp; Picks'!$E$7,'Games &amp; Picks'!$BB$7=0),5,0)))))</f>
        <v>0</v>
      </c>
      <c r="I11" s="1">
        <f>IF('Games &amp; Picks'!E8="x","",IF($B11="","",IF(AND('Games &amp; Picks'!$O$8='Games &amp; Picks'!$E$8,'Games &amp; Picks'!$BB$8=1,'Games &amp; Picks'!$O$8='Games &amp; Picks'!$BC$8),10,IF(AND('Games &amp; Picks'!$O$8='Games &amp; Picks'!$E$8,'Games &amp; Picks'!$BB$8=1),5,IF(AND('Games &amp; Picks'!$O$8='Games &amp; Picks'!$E$8,'Games &amp; Picks'!$BB$8=0),5,0)))))</f>
        <v>0</v>
      </c>
      <c r="J11" s="1">
        <f>IF('Games &amp; Picks'!E9="x","",IF($B11="","",IF(AND('Games &amp; Picks'!$O$9='Games &amp; Picks'!$E$9,'Games &amp; Picks'!$BB$9=1,'Games &amp; Picks'!$O$9='Games &amp; Picks'!$BC$9),10,IF(AND('Games &amp; Picks'!$O$9='Games &amp; Picks'!$E$9,'Games &amp; Picks'!$BB$9=1),5,IF(AND('Games &amp; Picks'!$O$9='Games &amp; Picks'!$E$9,'Games &amp; Picks'!$BB$9=0),5,0)))))</f>
        <v>5</v>
      </c>
      <c r="K11" s="1">
        <f>IF('Games &amp; Picks'!E10="x","",IF($B11="","",IF(AND('Games &amp; Picks'!$O$10='Games &amp; Picks'!$E$10,'Games &amp; Picks'!$BB$10=1,'Games &amp; Picks'!$O$10='Games &amp; Picks'!$BC$10),10,IF(AND('Games &amp; Picks'!$O$10='Games &amp; Picks'!$E$10,'Games &amp; Picks'!$BB$10=1),5,IF(AND('Games &amp; Picks'!$O$10='Games &amp; Picks'!$E$10,'Games &amp; Picks'!$BB$10=0),5,0)))))</f>
        <v>10</v>
      </c>
      <c r="L11" s="1">
        <f>IF('Games &amp; Picks'!E11="x","",IF($B11="","",IF(AND('Games &amp; Picks'!$O$11='Games &amp; Picks'!$E$11,'Games &amp; Picks'!$BB$11=1,'Games &amp; Picks'!$O$11='Games &amp; Picks'!$BC$11),10,IF(AND('Games &amp; Picks'!$O$11='Games &amp; Picks'!$E$11,'Games &amp; Picks'!$BB$11=1),5,IF(AND('Games &amp; Picks'!$O$11='Games &amp; Picks'!$E$11,'Games &amp; Picks'!$BB$11=0),5,0)))))</f>
        <v>5</v>
      </c>
      <c r="M11" s="1">
        <f>IF('Games &amp; Picks'!E12="x","",IF($B11="","",IF(AND('Games &amp; Picks'!$O$12='Games &amp; Picks'!$E$12,'Games &amp; Picks'!$BB$12=1,'Games &amp; Picks'!$O$12='Games &amp; Picks'!$BC$12),10,IF(AND('Games &amp; Picks'!$O$12='Games &amp; Picks'!$E$12,'Games &amp; Picks'!$BB$12=1),5,IF(AND('Games &amp; Picks'!$O$12='Games &amp; Picks'!$E$12,'Games &amp; Picks'!$BB$12=0),5,0)))))</f>
        <v>0</v>
      </c>
      <c r="N11" s="1">
        <f>IF('Games &amp; Picks'!E13="x","",IF($B11="","",IF(AND('Games &amp; Picks'!$O$13='Games &amp; Picks'!$E$13,'Games &amp; Picks'!$BB$13=1,'Games &amp; Picks'!$O$13='Games &amp; Picks'!$BC$13),10,IF(AND('Games &amp; Picks'!$O$13='Games &amp; Picks'!$E$13,'Games &amp; Picks'!$BB$13=1),5,IF(AND('Games &amp; Picks'!$O$13='Games &amp; Picks'!$E$13,'Games &amp; Picks'!$BB$13=0),5,0)))))</f>
        <v>5</v>
      </c>
      <c r="O11" s="1">
        <f>IF('Games &amp; Picks'!E14="x","",IF($B11="","",IF(AND('Games &amp; Picks'!$O$14='Games &amp; Picks'!$E$14,'Games &amp; Picks'!$BB$14=1,'Games &amp; Picks'!$O$14='Games &amp; Picks'!$BC$14),10,IF(AND('Games &amp; Picks'!$O$14='Games &amp; Picks'!$E$14,'Games &amp; Picks'!$BB$14=1),5,IF(AND('Games &amp; Picks'!$O$14='Games &amp; Picks'!$E$14,'Games &amp; Picks'!$BB$14=0),5,0)))))</f>
        <v>0</v>
      </c>
      <c r="P11" s="1">
        <f>IF('Games &amp; Picks'!E15="x","",IF($B11="","",IF(AND('Games &amp; Picks'!$O$15='Games &amp; Picks'!$E$15,'Games &amp; Picks'!$BB$15=1,'Games &amp; Picks'!$O$15='Games &amp; Picks'!$BC$15),10,IF(AND('Games &amp; Picks'!$O$15='Games &amp; Picks'!$E$15,'Games &amp; Picks'!$BB$15=1),5,IF(AND('Games &amp; Picks'!$O$15='Games &amp; Picks'!$E$15,'Games &amp; Picks'!$BB$15=0),5,0)))))</f>
        <v>5</v>
      </c>
      <c r="Q11" s="1">
        <f>IF('Games &amp; Picks'!E16="x","",IF($B11="","",IF(AND('Games &amp; Picks'!$O$16='Games &amp; Picks'!$E$16,'Games &amp; Picks'!$BB$16=1,'Games &amp; Picks'!$O$16='Games &amp; Picks'!$BC$16),10,IF(AND('Games &amp; Picks'!$O$16='Games &amp; Picks'!$E$16,'Games &amp; Picks'!$BB$16=1),5,IF(AND('Games &amp; Picks'!$O$16='Games &amp; Picks'!$E$16,'Games &amp; Picks'!$BB$16=0),5,0)))))</f>
        <v>0</v>
      </c>
      <c r="R11" s="1">
        <f>IF('Games &amp; Picks'!E17="x","",IF($B11="","",IF(AND('Games &amp; Picks'!$O$17='Games &amp; Picks'!$E$17,'Games &amp; Picks'!$BB$17=1,'Games &amp; Picks'!$O$17='Games &amp; Picks'!$BC$17),10,IF(AND('Games &amp; Picks'!$O$17='Games &amp; Picks'!$E$17,'Games &amp; Picks'!$BB$17=1),5,IF(AND('Games &amp; Picks'!$O$17='Games &amp; Picks'!$E$17,'Games &amp; Picks'!$BB$17=0),5,0)))))</f>
        <v>0</v>
      </c>
      <c r="S11" s="1">
        <f>IF('Games &amp; Picks'!E18="x","",IF($B11="","",IF(AND('Games &amp; Picks'!$O$18='Games &amp; Picks'!$E$18,'Games &amp; Picks'!$BB$18=1,'Games &amp; Picks'!$O$18='Games &amp; Picks'!$BC$18),10,IF(AND('Games &amp; Picks'!$O$18='Games &amp; Picks'!$E$18,'Games &amp; Picks'!$BB$18=1),5,IF(AND('Games &amp; Picks'!$O$18='Games &amp; Picks'!$E$18,'Games &amp; Picks'!$BB$18=0),5,0)))))</f>
        <v>5</v>
      </c>
      <c r="T11" s="22">
        <f>IF('Games &amp; Picks'!E19="x","",IF($B11="","",IF(AND('Games &amp; Picks'!$O$19='Games &amp; Picks'!$E$19,'Games &amp; Picks'!$BB$19=1,'Games &amp; Picks'!$O$19='Games &amp; Picks'!$BC$19),10,IF(AND('Games &amp; Picks'!$O$19='Games &amp; Picks'!$E$19,'Games &amp; Picks'!$BB$19=1),5,IF(AND('Games &amp; Picks'!$O$19='Games &amp; Picks'!$E$19,'Games &amp; Picks'!$BB$19=0),5,0)))))</f>
        <v>0</v>
      </c>
      <c r="U11" s="1">
        <f>IF('Games &amp; Picks'!E20="x","",IF($B11="","",IF(AND('Games &amp; Picks'!$O$20='Games &amp; Picks'!$E$20,'Games &amp; Picks'!$BB$20=1,'Games &amp; Picks'!$O$20='Games &amp; Picks'!$BC$20),10,IF(AND('Games &amp; Picks'!$O$20='Games &amp; Picks'!$E$20,'Games &amp; Picks'!$BB$20=1),5,IF(AND('Games &amp; Picks'!$O$20='Games &amp; Picks'!$E$20,'Games &amp; Picks'!$BB$20=0),5,0)))))</f>
        <v>10</v>
      </c>
      <c r="V11" s="1">
        <f>IF('Games &amp; Picks'!E21="x","",IF($B11="","",IF(AND('Games &amp; Picks'!$O$21='Games &amp; Picks'!$E$21,'Games &amp; Picks'!$BB$21=1,'Games &amp; Picks'!$O$21='Games &amp; Picks'!$BC$21),10,IF(AND('Games &amp; Picks'!$O$21='Games &amp; Picks'!$E$21,'Games &amp; Picks'!$BB$21=1),5,IF(AND('Games &amp; Picks'!$O$21='Games &amp; Picks'!$E$21,'Games &amp; Picks'!$BB$21=0),5,0)))))</f>
        <v>0</v>
      </c>
      <c r="W11" s="1">
        <f>IF('Games &amp; Picks'!E22="x","",IF($B11="","",IF(AND('Games &amp; Picks'!$O$22='Games &amp; Picks'!$E$22,'Games &amp; Picks'!$BB$22=1,'Games &amp; Picks'!$O$22='Games &amp; Picks'!$BC$22),10,IF(AND('Games &amp; Picks'!$O$22='Games &amp; Picks'!$E$22,'Games &amp; Picks'!$BB$22=1),5,IF(AND('Games &amp; Picks'!$O$22='Games &amp; Picks'!$E$22,'Games &amp; Picks'!$BB$22=0),5,0)))))</f>
        <v>0</v>
      </c>
      <c r="X11" s="2">
        <f>IF('Games &amp; Picks'!E23="x","",IF($B11="","",IF(AND('Games &amp; Picks'!$O$23='Games &amp; Picks'!$E$23,'Games &amp; Picks'!$BB$23=1,'Games &amp; Picks'!$O$23='Games &amp; Picks'!$BC$23),10,IF(AND('Games &amp; Picks'!$O$23='Games &amp; Picks'!$E$23,'Games &amp; Picks'!$BB$23=1),5,IF(AND('Games &amp; Picks'!$O$23='Games &amp; Picks'!$E$23,'Games &amp; Picks'!$BB$23=0),5,0)))))</f>
        <v>5</v>
      </c>
      <c r="Y11" s="1">
        <f>IF('Games &amp; Picks'!E24="x","",IF($B11="","",IF(AND('Games &amp; Picks'!$O$24='Games &amp; Picks'!$E$24,'Games &amp; Picks'!$BB$24=1,'Games &amp; Picks'!$O$24='Games &amp; Picks'!$BC$24),10,IF(AND('Games &amp; Picks'!$O$24='Games &amp; Picks'!$E$24,'Games &amp; Picks'!$BB$24=1),5,IF(AND('Games &amp; Picks'!$O$24='Games &amp; Picks'!$E$24,'Games &amp; Picks'!$BB$24=0),5,0)))))</f>
        <v>5</v>
      </c>
      <c r="Z11" s="1">
        <f>IF('Games &amp; Picks'!E25="x","",IF($B11="","",IF(AND('Games &amp; Picks'!$O$25='Games &amp; Picks'!$E$25,'Games &amp; Picks'!$BB$25=1,'Games &amp; Picks'!$O$25='Games &amp; Picks'!$BC$25),10,IF(AND('Games &amp; Picks'!$O$25='Games &amp; Picks'!$E$25,'Games &amp; Picks'!$BB$25=1),5,IF(AND('Games &amp; Picks'!$O$25='Games &amp; Picks'!$E$25,'Games &amp; Picks'!$BB$25=0),5,0)))))</f>
        <v>0</v>
      </c>
      <c r="AA11" s="1">
        <f>IF('Games &amp; Picks'!E26="x","",IF($B11="","",IF(AND('Games &amp; Picks'!$O$26='Games &amp; Picks'!$E$26,'Games &amp; Picks'!$BB$26=1,'Games &amp; Picks'!$O$26='Games &amp; Picks'!$BC$26),10,IF(AND('Games &amp; Picks'!$O$26='Games &amp; Picks'!$E$26,'Games &amp; Picks'!$BB$26=1),5,IF(AND('Games &amp; Picks'!$O$26='Games &amp; Picks'!$E$26,'Games &amp; Picks'!$BB$26=0),5,0)))))</f>
        <v>0</v>
      </c>
      <c r="AB11" s="1">
        <f>IF('Games &amp; Picks'!E27="x","",IF($B11="","",IF(AND('Games &amp; Picks'!$O$27='Games &amp; Picks'!$E$27,'Games &amp; Picks'!$BB$27=1,'Games &amp; Picks'!$O$27='Games &amp; Picks'!$BC$27),10,IF(AND('Games &amp; Picks'!$O$27='Games &amp; Picks'!$E$27,'Games &amp; Picks'!$BB$27=1),5,IF(AND('Games &amp; Picks'!$O$27='Games &amp; Picks'!$E$27,'Games &amp; Picks'!$BB$27=0),5,0)))))</f>
        <v>5</v>
      </c>
      <c r="AC11" s="1">
        <f>IF('Games &amp; Picks'!E28="x","",IF($B11="","",IF(AND('Games &amp; Picks'!$O$28='Games &amp; Picks'!$E$28,'Games &amp; Picks'!$BB$28=1,'Games &amp; Picks'!$O$28='Games &amp; Picks'!$BC$28),14,IF(AND('Games &amp; Picks'!$O$28='Games &amp; Picks'!$E$28,'Games &amp; Picks'!$BB$28=1),7,IF(AND('Games &amp; Picks'!$O$28='Games &amp; Picks'!$E$28,'Games &amp; Picks'!$BB$28=0),7,0)))))</f>
        <v>7</v>
      </c>
      <c r="AD11">
        <f>IF('Games &amp; Picks'!E29="x","",IF($B11="","",IF(AND('Games &amp; Picks'!$O$29='Games &amp; Picks'!$E$29,'Games &amp; Picks'!$BB$29=1,'Games &amp; Picks'!$O$29='Games &amp; Picks'!$BC$29),10,IF(AND('Games &amp; Picks'!$O$29='Games &amp; Picks'!$E$29,'Games &amp; Picks'!$BB$29=1),5,IF(AND('Games &amp; Picks'!$O$29='Games &amp; Picks'!$E$29,'Games &amp; Picks'!$BB$29=0),5,0)))))</f>
        <v>0</v>
      </c>
      <c r="AE11" s="1">
        <f>IF('Games &amp; Picks'!E30="x","",IF($B11="","",IF(AND('Games &amp; Picks'!$O$30='Games &amp; Picks'!$E$30,'Games &amp; Picks'!$BB$30=1,'Games &amp; Picks'!$O$30='Games &amp; Picks'!$BC$30),10,IF(AND('Games &amp; Picks'!$O$30='Games &amp; Picks'!$E$30,'Games &amp; Picks'!$BB$30=1),5,IF(AND('Games &amp; Picks'!$O$30='Games &amp; Picks'!$E$30,'Games &amp; Picks'!$BB$30=0),5,0)))))</f>
        <v>5</v>
      </c>
      <c r="AF11" s="1">
        <f>IF('Games &amp; Picks'!E31="x","",IF($B11="","",IF(AND('Games &amp; Picks'!$O$31='Games &amp; Picks'!$E$31,'Games &amp; Picks'!$BB$31=1,'Games &amp; Picks'!$O$31='Games &amp; Picks'!$BC$31),10,IF(AND('Games &amp; Picks'!$O$31='Games &amp; Picks'!$E$31,'Games &amp; Picks'!$BB$31=1),5,IF(AND('Games &amp; Picks'!$O$31='Games &amp; Picks'!$E$31,'Games &amp; Picks'!$BB$31=0),5,0)))))</f>
        <v>0</v>
      </c>
      <c r="AG11" s="1">
        <f>IF('Games &amp; Picks'!E32="x","",IF($B11="","",IF(AND('Games &amp; Picks'!$O$32='Games &amp; Picks'!$E$32,'Games &amp; Picks'!$BB$32=1,'Games &amp; Picks'!$O$32='Games &amp; Picks'!$BC$32),10,IF(AND('Games &amp; Picks'!$O$32='Games &amp; Picks'!$E$32,'Games &amp; Picks'!$BB$32=1),5,IF(AND('Games &amp; Picks'!$O$32='Games &amp; Picks'!$E$32,'Games &amp; Picks'!$BB$32=0),5,0)))))</f>
        <v>0</v>
      </c>
      <c r="AH11" s="1">
        <f>IF('Games &amp; Picks'!E33="x","",IF($B11="","",IF(AND('Games &amp; Picks'!$O$33='Games &amp; Picks'!$E$33,'Games &amp; Picks'!$BB$33=1,'Games &amp; Picks'!$O$33='Games &amp; Picks'!$BC$33),20,IF(AND('Games &amp; Picks'!$O$33='Games &amp; Picks'!$E$33,'Games &amp; Picks'!$BB$33=1),10,IF(AND('Games &amp; Picks'!$O$33='Games &amp; Picks'!$E$33,'Games &amp; Picks'!$BB$33=0),10,0)))))</f>
        <v>0</v>
      </c>
      <c r="AI11" s="1">
        <f>IF('Games &amp; Picks'!E34="x","",IF($B11="","",IF(AND('Games &amp; Picks'!$O$34='Games &amp; Picks'!$E$34,'Games &amp; Picks'!$BB$34=1,'Games &amp; Picks'!$O$34='Games &amp; Picks'!$BC$34),10,IF(AND('Games &amp; Picks'!$O$34='Games &amp; Picks'!$E$34,'Games &amp; Picks'!$BB$34=1),5,IF(AND('Games &amp; Picks'!$O$34='Games &amp; Picks'!$E$34,'Games &amp; Picks'!$BB$34=0),5,0)))))</f>
        <v>0</v>
      </c>
      <c r="AJ11" s="1">
        <f>IF('Games &amp; Picks'!E35="x","",IF($B11="","",IF(AND('Games &amp; Picks'!$O$35='Games &amp; Picks'!$E$35,'Games &amp; Picks'!$BB$35=1,'Games &amp; Picks'!$O$35='Games &amp; Picks'!$BC$35),14,IF(AND('Games &amp; Picks'!$O$35='Games &amp; Picks'!$E$35,'Games &amp; Picks'!$BB$35=1),7,IF(AND('Games &amp; Picks'!$O$35='Games &amp; Picks'!$E$35,'Games &amp; Picks'!$BB$35=0),7,0)))))</f>
        <v>7</v>
      </c>
      <c r="AK11" s="1">
        <f>IF('Games &amp; Picks'!E36="x","",IF($B11="","",IF(AND('Games &amp; Picks'!$O$36='Games &amp; Picks'!$E$36,'Games &amp; Picks'!$BB$36=1,'Games &amp; Picks'!$O$36='Games &amp; Picks'!$BC$36),30,IF(AND('Games &amp; Picks'!$O$36='Games &amp; Picks'!$E$36,'Games &amp; Picks'!$BB$36=1),15,IF(AND('Games &amp; Picks'!$O$36='Games &amp; Picks'!$E$36,'Games &amp; Picks'!$BB$36=0),15,0)))))</f>
        <v>15</v>
      </c>
      <c r="AL11" s="47">
        <f>IF('Games &amp; Picks'!E37="x","",IF($B11="","",IF(AND('Games &amp; Picks'!$O$37='Games &amp; Picks'!$E$37,'Games &amp; Picks'!$BB$37=1,'Games &amp; Picks'!$O$37='Games &amp; Picks'!$BC$37),30,IF(AND('Games &amp; Picks'!$O$37='Games &amp; Picks'!$E$37,'Games &amp; Picks'!$BB$37=1),15,IF(AND('Games &amp; Picks'!$O$37='Games &amp; Picks'!$E$37,'Games &amp; Picks'!$BB$37=0),15,0)))))</f>
        <v>15</v>
      </c>
      <c r="AM11" s="47">
        <f>IF('Games &amp; Picks'!E38="x","",IF($B11="","",IF(AND('Games &amp; Picks'!$O$38='Games &amp; Picks'!$E$38,'Games &amp; Picks'!$BB$38=1,'Games &amp; Picks'!$O$38='Games &amp; Picks'!$BC$38),10,IF(AND('Games &amp; Picks'!$O$38='Games &amp; Picks'!$E$38,'Games &amp; Picks'!$BB$38=1),5,IF(AND('Games &amp; Picks'!$O$38='Games &amp; Picks'!$E$38,'Games &amp; Picks'!$BB$38=0),5,0)))))</f>
        <v>5</v>
      </c>
      <c r="AN11" s="1">
        <f>IF('Games &amp; Picks'!E39="x","",IF($B11="","",IF(AND('Games &amp; Picks'!$O$39='Games &amp; Picks'!$E$39,'Games &amp; Picks'!$BB$39=1,'Games &amp; Picks'!$O$39='Games &amp; Picks'!$BC$39),20,IF(AND('Games &amp; Picks'!$O$39='Games &amp; Picks'!$E$39,'Games &amp; Picks'!$BB$39=1),10,IF(AND('Games &amp; Picks'!$O$39='Games &amp; Picks'!$E$39,'Games &amp; Picks'!$BB$39=0),10,0)))))</f>
        <v>10</v>
      </c>
      <c r="AO11" s="1">
        <f>IF('Games &amp; Picks'!E40="x","",IF($B11="","",IF(AND('Games &amp; Picks'!$O$40='Games &amp; Picks'!$E$40,'Games &amp; Picks'!$BB$40=1,'Games &amp; Picks'!$O$40='Games &amp; Picks'!$BC$40),20,IF(AND('Games &amp; Picks'!$O$40='Games &amp; Picks'!$E$40,'Games &amp; Picks'!$BB$40=1),10,IF(AND('Games &amp; Picks'!$O$40='Games &amp; Picks'!$E$40,'Games &amp; Picks'!$BB$40=0),10,0)))))</f>
        <v>10</v>
      </c>
      <c r="AP11" s="1">
        <f>IF('Games &amp; Picks'!E41="x","",IF($B11="","",IF(AND('Games &amp; Picks'!$O$41='Games &amp; Picks'!$E$41,'Games &amp; Picks'!$BB$41=1,'Games &amp; Picks'!$O$41='Games &amp; Picks'!$BC$41),20,IF(AND('Games &amp; Picks'!$O$41='Games &amp; Picks'!$E$41,'Games &amp; Picks'!$BB$41=1),10,IF(AND('Games &amp; Picks'!$O$41='Games &amp; Picks'!$E$41,'Games &amp; Picks'!$BB$41=0),10,0)))))</f>
        <v>10</v>
      </c>
      <c r="AQ11" s="19">
        <f>IF('Games &amp; Picks'!$E$42="x","",IF($B11="","",IF('Games &amp; Picks'!O$42='Games &amp; Picks'!$E$42,30,0)))</f>
        <v>0</v>
      </c>
      <c r="AR11" s="62">
        <f>Streaks!K$48</f>
        <v>10</v>
      </c>
      <c r="AS11" s="62">
        <f>IF('Games &amp; Picks'!$E$41="x","",IF($B11="","",IF('New Years Bonus'!K$6=4,10,0)))</f>
        <v>0</v>
      </c>
      <c r="AT11" s="4">
        <f>IF('Games &amp; Picks'!E42="x","",IF($B11="","",IF('Playoff Bonus'!K$4=2,15,0)))</f>
        <v>0</v>
      </c>
      <c r="AU11" s="50">
        <f t="shared" si="1"/>
        <v>164</v>
      </c>
      <c r="AV11" s="42">
        <f t="shared" si="2"/>
        <v>0.51219512195121952</v>
      </c>
      <c r="AW11" s="28">
        <f>IF(B11="","",HLOOKUP(B11,Streaks!$B$1:$AT$42,AX11,FALSE))</f>
        <v>0</v>
      </c>
      <c r="AX11" s="69">
        <f t="shared" si="3"/>
        <v>42</v>
      </c>
    </row>
    <row r="12" spans="1:55" x14ac:dyDescent="0.2">
      <c r="A12" s="62">
        <f t="shared" si="0"/>
        <v>24</v>
      </c>
      <c r="B12" s="63" t="str">
        <f>IF('Games &amp; Picks'!P$1="","",'Games &amp; Picks'!P$1)</f>
        <v>Zach Richardville</v>
      </c>
      <c r="C12" s="22">
        <f>IF('Games &amp; Picks'!E2="x","",IF($B12="","",IF(AND('Games &amp; Picks'!$P$2='Games &amp; Picks'!$E$2,'Games &amp; Picks'!$BB$2=1,'Games &amp; Picks'!$P$2='Games &amp; Picks'!$BC$2),10,IF(AND('Games &amp; Picks'!$P$2='Games &amp; Picks'!$E$2,'Games &amp; Picks'!$BB$2=1),5,IF(AND('Games &amp; Picks'!$P$2='Games &amp; Picks'!$E$2,'Games &amp; Picks'!$BB$2=0),5,0)))))</f>
        <v>5</v>
      </c>
      <c r="D12" s="22">
        <f>IF('Games &amp; Picks'!E3="x","",IF($B12="","",IF(AND('Games &amp; Picks'!$P$3='Games &amp; Picks'!$E$3,'Games &amp; Picks'!$BB$3=1,'Games &amp; Picks'!$P$3='Games &amp; Picks'!$BC$3),10,IF(AND('Games &amp; Picks'!$P$3='Games &amp; Picks'!$E$3,'Games &amp; Picks'!$BB$3=1),5,IF(AND('Games &amp; Picks'!$P$3='Games &amp; Picks'!$E$3,'Games &amp; Picks'!$BB$3=0),5,0)))))</f>
        <v>0</v>
      </c>
      <c r="E12" s="22">
        <f>IF('Games &amp; Picks'!E4="x","",IF($B12="","",IF(AND('Games &amp; Picks'!$P$4='Games &amp; Picks'!$E$4,'Games &amp; Picks'!$BB$4=1,'Games &amp; Picks'!$P$4='Games &amp; Picks'!$BC$4),10,IF(AND('Games &amp; Picks'!$P$4='Games &amp; Picks'!$E$4,'Games &amp; Picks'!$BB$4=1),5,IF(AND('Games &amp; Picks'!$P$4='Games &amp; Picks'!$E$4,'Games &amp; Picks'!$BB$4=0),5,0)))))</f>
        <v>0</v>
      </c>
      <c r="F12" s="1">
        <f>IF('Games &amp; Picks'!E5="x","",IF($B12="","",IF(AND('Games &amp; Picks'!$P$5='Games &amp; Picks'!$E$5,'Games &amp; Picks'!$BB$5=1,'Games &amp; Picks'!$P$5='Games &amp; Picks'!$BC$5),10,IF(AND('Games &amp; Picks'!$P$5='Games &amp; Picks'!$E$5,'Games &amp; Picks'!$BB$5=1),5,IF(AND('Games &amp; Picks'!$P$5='Games &amp; Picks'!$E$5,'Games &amp; Picks'!$BB$5=0),5,0)))))</f>
        <v>5</v>
      </c>
      <c r="G12" s="1">
        <f>IF('Games &amp; Picks'!E6="x","",IF($B12="","",IF(AND('Games &amp; Picks'!$P$6='Games &amp; Picks'!$E$6,'Games &amp; Picks'!$BB$6=1,'Games &amp; Picks'!$P$6='Games &amp; Picks'!$BC$6),10,IF(AND('Games &amp; Picks'!$P$6='Games &amp; Picks'!$E$6,'Games &amp; Picks'!$BB$6=1),5,IF(AND('Games &amp; Picks'!$P$6='Games &amp; Picks'!$E$6,'Games &amp; Picks'!$BB$6=0),5,0)))))</f>
        <v>0</v>
      </c>
      <c r="H12" s="1">
        <f>IF('Games &amp; Picks'!E7="x","",IF($B12="","",IF(AND('Games &amp; Picks'!$P$7='Games &amp; Picks'!$E$7,'Games &amp; Picks'!$BB$7=1,'Games &amp; Picks'!$P$7='Games &amp; Picks'!$BC$7),10,IF(AND('Games &amp; Picks'!$P$7='Games &amp; Picks'!$E$7,'Games &amp; Picks'!$BB$7=1),5,IF(AND('Games &amp; Picks'!$P$7='Games &amp; Picks'!$E$7,'Games &amp; Picks'!$BB$7=0),5,0)))))</f>
        <v>5</v>
      </c>
      <c r="I12" s="1">
        <f>IF('Games &amp; Picks'!E8="x","",IF($B12="","",IF(AND('Games &amp; Picks'!$P$8='Games &amp; Picks'!$E$8,'Games &amp; Picks'!$BB$8=1,'Games &amp; Picks'!$P$8='Games &amp; Picks'!$BC$8),10,IF(AND('Games &amp; Picks'!$P$8='Games &amp; Picks'!$E$8,'Games &amp; Picks'!$BB$8=1),5,IF(AND('Games &amp; Picks'!$P$8='Games &amp; Picks'!$E$8,'Games &amp; Picks'!$BB$8=0),5,0)))))</f>
        <v>5</v>
      </c>
      <c r="J12" s="1">
        <f>IF('Games &amp; Picks'!E9="x","",IF($B12="","",IF(AND('Games &amp; Picks'!$P$9='Games &amp; Picks'!$E$9,'Games &amp; Picks'!$BB$9=1,'Games &amp; Picks'!$P$9='Games &amp; Picks'!$BC$9),10,IF(AND('Games &amp; Picks'!$P$9='Games &amp; Picks'!$E$9,'Games &amp; Picks'!$BB$9=1),5,IF(AND('Games &amp; Picks'!$P$9='Games &amp; Picks'!$E$9,'Games &amp; Picks'!$BB$9=0),5,0)))))</f>
        <v>5</v>
      </c>
      <c r="K12" s="1">
        <f>IF('Games &amp; Picks'!E10="x","",IF($B12="","",IF(AND('Games &amp; Picks'!$P$10='Games &amp; Picks'!$E$10,'Games &amp; Picks'!$BB$10=1,'Games &amp; Picks'!$P$10='Games &amp; Picks'!$BC$10),10,IF(AND('Games &amp; Picks'!$P$10='Games &amp; Picks'!$E$10,'Games &amp; Picks'!$BB$10=1),5,IF(AND('Games &amp; Picks'!$P$10='Games &amp; Picks'!$E$10,'Games &amp; Picks'!$BB$10=0),5,0)))))</f>
        <v>0</v>
      </c>
      <c r="L12" s="1">
        <f>IF('Games &amp; Picks'!E11="x","",IF($B12="","",IF(AND('Games &amp; Picks'!$P$11='Games &amp; Picks'!$E$11,'Games &amp; Picks'!$BB$11=1,'Games &amp; Picks'!$P$11='Games &amp; Picks'!$BC$11),10,IF(AND('Games &amp; Picks'!$P$11='Games &amp; Picks'!$E$11,'Games &amp; Picks'!$BB$11=1),5,IF(AND('Games &amp; Picks'!$P$11='Games &amp; Picks'!$E$11,'Games &amp; Picks'!$BB$11=0),5,0)))))</f>
        <v>5</v>
      </c>
      <c r="M12" s="1">
        <f>IF('Games &amp; Picks'!E12="x","",IF($B12="","",IF(AND('Games &amp; Picks'!$P$12='Games &amp; Picks'!$E$12,'Games &amp; Picks'!$BB$12=1,'Games &amp; Picks'!$P$12='Games &amp; Picks'!$BC$12),10,IF(AND('Games &amp; Picks'!$P$12='Games &amp; Picks'!$E$12,'Games &amp; Picks'!$BB$12=1),5,IF(AND('Games &amp; Picks'!$P$12='Games &amp; Picks'!$E$12,'Games &amp; Picks'!$BB$12=0),5,0)))))</f>
        <v>5</v>
      </c>
      <c r="N12" s="1">
        <f>IF('Games &amp; Picks'!E13="x","",IF($B12="","",IF(AND('Games &amp; Picks'!$P$13='Games &amp; Picks'!$E$13,'Games &amp; Picks'!$BB$13=1,'Games &amp; Picks'!$P$13='Games &amp; Picks'!$BC$13),10,IF(AND('Games &amp; Picks'!$P$13='Games &amp; Picks'!$E$13,'Games &amp; Picks'!$BB$13=1),5,IF(AND('Games &amp; Picks'!$P$13='Games &amp; Picks'!$E$13,'Games &amp; Picks'!$BB$13=0),5,0)))))</f>
        <v>5</v>
      </c>
      <c r="O12" s="1">
        <f>IF('Games &amp; Picks'!E14="x","",IF($B12="","",IF(AND('Games &amp; Picks'!$P$14='Games &amp; Picks'!$E$14,'Games &amp; Picks'!$BB$14=1,'Games &amp; Picks'!$P$14='Games &amp; Picks'!$BC$14),10,IF(AND('Games &amp; Picks'!$P$14='Games &amp; Picks'!$E$14,'Games &amp; Picks'!$BB$14=1),5,IF(AND('Games &amp; Picks'!$P$14='Games &amp; Picks'!$E$14,'Games &amp; Picks'!$BB$14=0),5,0)))))</f>
        <v>0</v>
      </c>
      <c r="P12" s="1">
        <f>IF('Games &amp; Picks'!E15="x","",IF($B12="","",IF(AND('Games &amp; Picks'!$P$15='Games &amp; Picks'!$E$15,'Games &amp; Picks'!$BB$15=1,'Games &amp; Picks'!$P$15='Games &amp; Picks'!$BC$15),10,IF(AND('Games &amp; Picks'!$P$15='Games &amp; Picks'!$E$15,'Games &amp; Picks'!$BB$15=1),5,IF(AND('Games &amp; Picks'!$P$15='Games &amp; Picks'!$E$15,'Games &amp; Picks'!$BB$15=0),5,0)))))</f>
        <v>5</v>
      </c>
      <c r="Q12" s="1">
        <f>IF('Games &amp; Picks'!E16="x","",IF($B12="","",IF(AND('Games &amp; Picks'!$P$16='Games &amp; Picks'!$E$16,'Games &amp; Picks'!$BB$16=1,'Games &amp; Picks'!$P$16='Games &amp; Picks'!$BC$16),10,IF(AND('Games &amp; Picks'!$P$16='Games &amp; Picks'!$E$16,'Games &amp; Picks'!$BB$16=1),5,IF(AND('Games &amp; Picks'!$P$16='Games &amp; Picks'!$E$16,'Games &amp; Picks'!$BB$16=0),5,0)))))</f>
        <v>5</v>
      </c>
      <c r="R12" s="1">
        <f>IF('Games &amp; Picks'!E17="x","",IF($B12="","",IF(AND('Games &amp; Picks'!$P$17='Games &amp; Picks'!$E$17,'Games &amp; Picks'!$BB$17=1,'Games &amp; Picks'!$P$17='Games &amp; Picks'!$BC$17),10,IF(AND('Games &amp; Picks'!$P$17='Games &amp; Picks'!$E$17,'Games &amp; Picks'!$BB$17=1),5,IF(AND('Games &amp; Picks'!$P$17='Games &amp; Picks'!$E$17,'Games &amp; Picks'!$BB$17=0),5,0)))))</f>
        <v>5</v>
      </c>
      <c r="S12" s="1">
        <f>IF('Games &amp; Picks'!E18="x","",IF($B12="","",IF(AND('Games &amp; Picks'!$P$18='Games &amp; Picks'!$E$18,'Games &amp; Picks'!$BB$18=1,'Games &amp; Picks'!$P$18='Games &amp; Picks'!$BC$18),10,IF(AND('Games &amp; Picks'!$P$18='Games &amp; Picks'!$E$18,'Games &amp; Picks'!$BB$18=1),5,IF(AND('Games &amp; Picks'!$P$18='Games &amp; Picks'!$E$18,'Games &amp; Picks'!$BB$18=0),5,0)))))</f>
        <v>5</v>
      </c>
      <c r="T12" s="22">
        <f>IF('Games &amp; Picks'!E19="x","",IF($B12="","",IF(AND('Games &amp; Picks'!$P$19='Games &amp; Picks'!$E$19,'Games &amp; Picks'!$BB$19=1,'Games &amp; Picks'!$P$19='Games &amp; Picks'!$BC$19),10,IF(AND('Games &amp; Picks'!$P$19='Games &amp; Picks'!$E$19,'Games &amp; Picks'!$BB$19=1),5,IF(AND('Games &amp; Picks'!$P$19='Games &amp; Picks'!$E$19,'Games &amp; Picks'!$BB$19=0),5,0)))))</f>
        <v>0</v>
      </c>
      <c r="U12" s="1">
        <f>IF('Games &amp; Picks'!E20="x","",IF($B12="","",IF(AND('Games &amp; Picks'!$P$20='Games &amp; Picks'!$E$20,'Games &amp; Picks'!$BB$20=1,'Games &amp; Picks'!$P$20='Games &amp; Picks'!$BC$20),10,IF(AND('Games &amp; Picks'!$P$20='Games &amp; Picks'!$E$20,'Games &amp; Picks'!$BB$20=1),5,IF(AND('Games &amp; Picks'!$P$20='Games &amp; Picks'!$E$20,'Games &amp; Picks'!$BB$20=0),5,0)))))</f>
        <v>0</v>
      </c>
      <c r="V12" s="1">
        <f>IF('Games &amp; Picks'!E21="x","",IF($B12="","",IF(AND('Games &amp; Picks'!$P$21='Games &amp; Picks'!$E$21,'Games &amp; Picks'!$BB$21=1,'Games &amp; Picks'!$P$21='Games &amp; Picks'!$BC$21),10,IF(AND('Games &amp; Picks'!$P$21='Games &amp; Picks'!$E$21,'Games &amp; Picks'!$BB$21=1),5,IF(AND('Games &amp; Picks'!$P$21='Games &amp; Picks'!$E$21,'Games &amp; Picks'!$BB$21=0),5,0)))))</f>
        <v>0</v>
      </c>
      <c r="W12" s="1">
        <f>IF('Games &amp; Picks'!E22="x","",IF($B12="","",IF(AND('Games &amp; Picks'!$P$22='Games &amp; Picks'!$E$22,'Games &amp; Picks'!$BB$22=1,'Games &amp; Picks'!$P$22='Games &amp; Picks'!$BC$22),10,IF(AND('Games &amp; Picks'!$P$22='Games &amp; Picks'!$E$22,'Games &amp; Picks'!$BB$22=1),5,IF(AND('Games &amp; Picks'!$P$22='Games &amp; Picks'!$E$22,'Games &amp; Picks'!$BB$22=0),5,0)))))</f>
        <v>0</v>
      </c>
      <c r="X12" s="2">
        <f>IF('Games &amp; Picks'!E23="x","",IF($B12="","",IF(AND('Games &amp; Picks'!$P$23='Games &amp; Picks'!$E$23,'Games &amp; Picks'!$BB$23=1,'Games &amp; Picks'!$P$23='Games &amp; Picks'!$BC$23),10,IF(AND('Games &amp; Picks'!$P$23='Games &amp; Picks'!$E$23,'Games &amp; Picks'!$BB$23=1),5,IF(AND('Games &amp; Picks'!$P$23='Games &amp; Picks'!$E$23,'Games &amp; Picks'!$BB$23=0),5,0)))))</f>
        <v>5</v>
      </c>
      <c r="Y12" s="1">
        <f>IF('Games &amp; Picks'!E24="x","",IF($B12="","",IF(AND('Games &amp; Picks'!$P$24='Games &amp; Picks'!$E$24,'Games &amp; Picks'!$BB$24=1,'Games &amp; Picks'!$P$24='Games &amp; Picks'!$BC$24),10,IF(AND('Games &amp; Picks'!$P$24='Games &amp; Picks'!$E$24,'Games &amp; Picks'!$BB$24=1),5,IF(AND('Games &amp; Picks'!$P$24='Games &amp; Picks'!$E$24,'Games &amp; Picks'!$BB$24=0),5,0)))))</f>
        <v>5</v>
      </c>
      <c r="Z12" s="1">
        <f>IF('Games &amp; Picks'!E25="x","",IF($B12="","",IF(AND('Games &amp; Picks'!$P$25='Games &amp; Picks'!$E$25,'Games &amp; Picks'!$BB$25=1,'Games &amp; Picks'!$P$25='Games &amp; Picks'!$BC$25),10,IF(AND('Games &amp; Picks'!$P$25='Games &amp; Picks'!$E$25,'Games &amp; Picks'!$BB$25=1),5,IF(AND('Games &amp; Picks'!$P$25='Games &amp; Picks'!$E$25,'Games &amp; Picks'!$BB$25=0),5,0)))))</f>
        <v>0</v>
      </c>
      <c r="AA12" s="1">
        <f>IF('Games &amp; Picks'!E26="x","",IF($B12="","",IF(AND('Games &amp; Picks'!$P$26='Games &amp; Picks'!$E$26,'Games &amp; Picks'!$BB$26=1,'Games &amp; Picks'!$P$26='Games &amp; Picks'!$BC$26),10,IF(AND('Games &amp; Picks'!$P$26='Games &amp; Picks'!$E$26,'Games &amp; Picks'!$BB$26=1),5,IF(AND('Games &amp; Picks'!$P$26='Games &amp; Picks'!$E$26,'Games &amp; Picks'!$BB$26=0),5,0)))))</f>
        <v>5</v>
      </c>
      <c r="AB12" s="1">
        <f>IF('Games &amp; Picks'!E27="x","",IF($B12="","",IF(AND('Games &amp; Picks'!$P$27='Games &amp; Picks'!$E$27,'Games &amp; Picks'!$BB$27=1,'Games &amp; Picks'!$P$27='Games &amp; Picks'!$BC$27),10,IF(AND('Games &amp; Picks'!$P$27='Games &amp; Picks'!$E$27,'Games &amp; Picks'!$BB$27=1),5,IF(AND('Games &amp; Picks'!$P$27='Games &amp; Picks'!$E$27,'Games &amp; Picks'!$BB$27=0),5,0)))))</f>
        <v>5</v>
      </c>
      <c r="AC12" s="1">
        <f>IF('Games &amp; Picks'!E28="x","",IF($B12="","",IF(AND('Games &amp; Picks'!$P$28='Games &amp; Picks'!$E$28,'Games &amp; Picks'!$BB$28=1,'Games &amp; Picks'!$P$28='Games &amp; Picks'!$BC$28),14,IF(AND('Games &amp; Picks'!$P$28='Games &amp; Picks'!$E$28,'Games &amp; Picks'!$BB$28=1),7,IF(AND('Games &amp; Picks'!$P$28='Games &amp; Picks'!$E$28,'Games &amp; Picks'!$BB$28=0),7,0)))))</f>
        <v>0</v>
      </c>
      <c r="AD12">
        <f>IF('Games &amp; Picks'!E29="x","",IF($B12="","",IF(AND('Games &amp; Picks'!$P$29='Games &amp; Picks'!$E$29,'Games &amp; Picks'!$BB$29=1,'Games &amp; Picks'!$P$29='Games &amp; Picks'!$BC$29),10,IF(AND('Games &amp; Picks'!$P$29='Games &amp; Picks'!$E$29,'Games &amp; Picks'!$BB$29=1),5,IF(AND('Games &amp; Picks'!$P$29='Games &amp; Picks'!$E$29,'Games &amp; Picks'!$BB$29=0),5,0)))))</f>
        <v>0</v>
      </c>
      <c r="AE12" s="1">
        <f>IF('Games &amp; Picks'!E30="x","",IF($B12="","",IF(AND('Games &amp; Picks'!$P$30='Games &amp; Picks'!$E$30,'Games &amp; Picks'!$BB$30=1,'Games &amp; Picks'!$P$30='Games &amp; Picks'!$BC$30),10,IF(AND('Games &amp; Picks'!$P$30='Games &amp; Picks'!$E$30,'Games &amp; Picks'!$BB$30=1),5,IF(AND('Games &amp; Picks'!$P$30='Games &amp; Picks'!$E$30,'Games &amp; Picks'!$BB$30=0),5,0)))))</f>
        <v>5</v>
      </c>
      <c r="AF12" s="1">
        <f>IF('Games &amp; Picks'!E31="x","",IF($B12="","",IF(AND('Games &amp; Picks'!$P$31='Games &amp; Picks'!$E$31,'Games &amp; Picks'!$BB$31=1,'Games &amp; Picks'!$P$31='Games &amp; Picks'!$BC$31),10,IF(AND('Games &amp; Picks'!$P$31='Games &amp; Picks'!$E$31,'Games &amp; Picks'!$BB$31=1),5,IF(AND('Games &amp; Picks'!$P$31='Games &amp; Picks'!$E$31,'Games &amp; Picks'!$BB$31=0),5,0)))))</f>
        <v>0</v>
      </c>
      <c r="AG12" s="1">
        <f>IF('Games &amp; Picks'!E32="x","",IF($B12="","",IF(AND('Games &amp; Picks'!$P$32='Games &amp; Picks'!$E$32,'Games &amp; Picks'!$BB$32=1,'Games &amp; Picks'!$P$32='Games &amp; Picks'!$BC$32),10,IF(AND('Games &amp; Picks'!$P$32='Games &amp; Picks'!$E$32,'Games &amp; Picks'!$BB$32=1),5,IF(AND('Games &amp; Picks'!$P$32='Games &amp; Picks'!$E$32,'Games &amp; Picks'!$BB$32=0),5,0)))))</f>
        <v>5</v>
      </c>
      <c r="AH12" s="1">
        <f>IF('Games &amp; Picks'!E33="x","",IF($B12="","",IF(AND('Games &amp; Picks'!$P$33='Games &amp; Picks'!$E$33,'Games &amp; Picks'!$BB$33=1,'Games &amp; Picks'!$P$33='Games &amp; Picks'!$BC$33),20,IF(AND('Games &amp; Picks'!$P$33='Games &amp; Picks'!$E$33,'Games &amp; Picks'!$BB$33=1),10,IF(AND('Games &amp; Picks'!$P$33='Games &amp; Picks'!$E$33,'Games &amp; Picks'!$BB$33=0),10,0)))))</f>
        <v>0</v>
      </c>
      <c r="AI12" s="1">
        <f>IF('Games &amp; Picks'!E34="x","",IF($B12="","",IF(AND('Games &amp; Picks'!$P$34='Games &amp; Picks'!$E$34,'Games &amp; Picks'!$BB$34=1,'Games &amp; Picks'!$P$34='Games &amp; Picks'!$BC$34),10,IF(AND('Games &amp; Picks'!$P$34='Games &amp; Picks'!$E$34,'Games &amp; Picks'!$BB$34=1),5,IF(AND('Games &amp; Picks'!$P$34='Games &amp; Picks'!$E$34,'Games &amp; Picks'!$BB$34=0),5,0)))))</f>
        <v>5</v>
      </c>
      <c r="AJ12" s="1">
        <f>IF('Games &amp; Picks'!E35="x","",IF($B12="","",IF(AND('Games &amp; Picks'!$P$35='Games &amp; Picks'!$E$35,'Games &amp; Picks'!$BB$35=1,'Games &amp; Picks'!$P$35='Games &amp; Picks'!$BC$35),14,IF(AND('Games &amp; Picks'!$P$35='Games &amp; Picks'!$E$35,'Games &amp; Picks'!$BB$35=1),7,IF(AND('Games &amp; Picks'!$P$35='Games &amp; Picks'!$E$35,'Games &amp; Picks'!$BB$35=0),7,0)))))</f>
        <v>7</v>
      </c>
      <c r="AK12" s="1">
        <f>IF('Games &amp; Picks'!E36="x","",IF($B12="","",IF(AND('Games &amp; Picks'!$P$36='Games &amp; Picks'!$E$36,'Games &amp; Picks'!$BB$36=1,'Games &amp; Picks'!$P$36='Games &amp; Picks'!$BC$36),30,IF(AND('Games &amp; Picks'!$P$36='Games &amp; Picks'!$E$36,'Games &amp; Picks'!$BB$36=1),15,IF(AND('Games &amp; Picks'!$P$36='Games &amp; Picks'!$E$36,'Games &amp; Picks'!$BB$36=0),15,0)))))</f>
        <v>15</v>
      </c>
      <c r="AL12" s="47">
        <f>IF('Games &amp; Picks'!E37="x","",IF($B12="","",IF(AND('Games &amp; Picks'!$P$37='Games &amp; Picks'!$E$37,'Games &amp; Picks'!$BB$37=1,'Games &amp; Picks'!$P$37='Games &amp; Picks'!$BC$37),30,IF(AND('Games &amp; Picks'!$P$37='Games &amp; Picks'!$E$37,'Games &amp; Picks'!$BB$37=1),15,IF(AND('Games &amp; Picks'!$P$37='Games &amp; Picks'!$E$37,'Games &amp; Picks'!$BB$37=0),15,0)))))</f>
        <v>0</v>
      </c>
      <c r="AM12" s="47">
        <f>IF('Games &amp; Picks'!E38="x","",IF($B12="","",IF(AND('Games &amp; Picks'!$P$38='Games &amp; Picks'!$E$38,'Games &amp; Picks'!$BB$38=1,'Games &amp; Picks'!$P$38='Games &amp; Picks'!$BC$38),10,IF(AND('Games &amp; Picks'!$P$38='Games &amp; Picks'!$E$38,'Games &amp; Picks'!$BB$38=1),5,IF(AND('Games &amp; Picks'!$P$38='Games &amp; Picks'!$E$38,'Games &amp; Picks'!$BB$38=0),5,0)))))</f>
        <v>0</v>
      </c>
      <c r="AN12" s="1">
        <f>IF('Games &amp; Picks'!E39="x","",IF($B12="","",IF(AND('Games &amp; Picks'!$P$39='Games &amp; Picks'!$E$39,'Games &amp; Picks'!$BB$39=1,'Games &amp; Picks'!$P$39='Games &amp; Picks'!$BC$39),20,IF(AND('Games &amp; Picks'!$P$39='Games &amp; Picks'!$E$39,'Games &amp; Picks'!$BB$39=1),10,IF(AND('Games &amp; Picks'!$P$39='Games &amp; Picks'!$E$39,'Games &amp; Picks'!$BB$39=0),10,0)))))</f>
        <v>0</v>
      </c>
      <c r="AO12" s="1">
        <f>IF('Games &amp; Picks'!E40="x","",IF($B12="","",IF(AND('Games &amp; Picks'!$P$40='Games &amp; Picks'!$E$40,'Games &amp; Picks'!$BB$40=1,'Games &amp; Picks'!$P$40='Games &amp; Picks'!$BC$40),20,IF(AND('Games &amp; Picks'!$P$40='Games &amp; Picks'!$E$40,'Games &amp; Picks'!$BB$40=1),10,IF(AND('Games &amp; Picks'!$P$40='Games &amp; Picks'!$E$40,'Games &amp; Picks'!$BB$40=0),10,0)))))</f>
        <v>10</v>
      </c>
      <c r="AP12" s="1">
        <f>IF('Games &amp; Picks'!E41="x","",IF($B12="","",IF(AND('Games &amp; Picks'!$P$41='Games &amp; Picks'!$E$41,'Games &amp; Picks'!$BB$41=1,'Games &amp; Picks'!$P$41='Games &amp; Picks'!$BC$41),20,IF(AND('Games &amp; Picks'!$P$41='Games &amp; Picks'!$E$41,'Games &amp; Picks'!$BB$41=1),10,IF(AND('Games &amp; Picks'!$P$41='Games &amp; Picks'!$E$41,'Games &amp; Picks'!$BB$41=0),10,0)))))</f>
        <v>10</v>
      </c>
      <c r="AQ12" s="19">
        <f>IF('Games &amp; Picks'!$E$42="x","",IF($B12="","",IF('Games &amp; Picks'!P$42='Games &amp; Picks'!$E$42,30,0)))</f>
        <v>0</v>
      </c>
      <c r="AR12" s="62">
        <f>Streaks!L$48</f>
        <v>0</v>
      </c>
      <c r="AS12" s="62">
        <f>IF('Games &amp; Picks'!$E$41="x","",IF($B12="","",IF('New Years Bonus'!L$6=4,10,0)))</f>
        <v>0</v>
      </c>
      <c r="AT12" s="4">
        <f>IF('Games &amp; Picks'!E42="x","",IF($B12="","",IF('Playoff Bonus'!L$4=2,15,0)))</f>
        <v>0</v>
      </c>
      <c r="AU12" s="50">
        <f t="shared" si="1"/>
        <v>137</v>
      </c>
      <c r="AV12" s="42">
        <f t="shared" si="2"/>
        <v>0.56097560975609762</v>
      </c>
      <c r="AW12" s="28">
        <f>IF(B12="","",HLOOKUP(B12,Streaks!$B$1:$AT$42,AX12,FALSE))</f>
        <v>0</v>
      </c>
      <c r="AX12" s="69">
        <f t="shared" si="3"/>
        <v>42</v>
      </c>
    </row>
    <row r="13" spans="1:55" x14ac:dyDescent="0.2">
      <c r="A13" s="62">
        <f t="shared" si="0"/>
        <v>13</v>
      </c>
      <c r="B13" s="63" t="str">
        <f>IF('Games &amp; Picks'!Q$1="","",'Games &amp; Picks'!Q$1)</f>
        <v>Nathan Pierson</v>
      </c>
      <c r="C13" s="22">
        <f>IF('Games &amp; Picks'!E2="x","",IF($B13="","",IF(AND('Games &amp; Picks'!$Q$2='Games &amp; Picks'!$E$2,'Games &amp; Picks'!$BB$2=1,'Games &amp; Picks'!$Q$2='Games &amp; Picks'!$BC$2),10,IF(AND('Games &amp; Picks'!$Q$2='Games &amp; Picks'!$E$2,'Games &amp; Picks'!$BB$2=1),5,IF(AND('Games &amp; Picks'!$Q$2='Games &amp; Picks'!$E$2,'Games &amp; Picks'!$BB$2=0),5,0)))))</f>
        <v>5</v>
      </c>
      <c r="D13" s="22">
        <f>IF('Games &amp; Picks'!E3="x","",IF($B13="","",IF(AND('Games &amp; Picks'!$Q$3='Games &amp; Picks'!$E$3,'Games &amp; Picks'!$BB$3=1,'Games &amp; Picks'!$Q$3='Games &amp; Picks'!$BC$3),10,IF(AND('Games &amp; Picks'!$Q$3='Games &amp; Picks'!$E$3,'Games &amp; Picks'!$BB$3=1),5,IF(AND('Games &amp; Picks'!$Q$3='Games &amp; Picks'!$E$3,'Games &amp; Picks'!$BB$3=0),5,0)))))</f>
        <v>0</v>
      </c>
      <c r="E13" s="22">
        <f>IF('Games &amp; Picks'!E4="x","",IF($B13="","",IF(AND('Games &amp; Picks'!$Q$4='Games &amp; Picks'!$E$4,'Games &amp; Picks'!$BB$4=1,'Games &amp; Picks'!$Q$4='Games &amp; Picks'!$BC$4),10,IF(AND('Games &amp; Picks'!$Q$4='Games &amp; Picks'!$E$4,'Games &amp; Picks'!$BB$4=1),5,IF(AND('Games &amp; Picks'!$Q$4='Games &amp; Picks'!$E$4,'Games &amp; Picks'!$BB$4=0),5,0)))))</f>
        <v>0</v>
      </c>
      <c r="F13" s="1">
        <f>IF('Games &amp; Picks'!E5="x","",IF($B13="","",IF(AND('Games &amp; Picks'!$Q$5='Games &amp; Picks'!$E$5,'Games &amp; Picks'!$BB$5=1,'Games &amp; Picks'!$Q$5='Games &amp; Picks'!$BC$5),10,IF(AND('Games &amp; Picks'!$Q$5='Games &amp; Picks'!$E$5,'Games &amp; Picks'!$BB$5=1),5,IF(AND('Games &amp; Picks'!$Q$5='Games &amp; Picks'!$E$5,'Games &amp; Picks'!$BB$5=0),5,0)))))</f>
        <v>5</v>
      </c>
      <c r="G13" s="1">
        <f>IF('Games &amp; Picks'!E6="x","",IF($B13="","",IF(AND('Games &amp; Picks'!$Q$6='Games &amp; Picks'!$E$6,'Games &amp; Picks'!$BB$6=1,'Games &amp; Picks'!$Q$6='Games &amp; Picks'!$BC$6),10,IF(AND('Games &amp; Picks'!$Q$6='Games &amp; Picks'!$E$6,'Games &amp; Picks'!$BB$6=1),5,IF(AND('Games &amp; Picks'!$Q$6='Games &amp; Picks'!$E$6,'Games &amp; Picks'!$BB$6=0),5,0)))))</f>
        <v>5</v>
      </c>
      <c r="H13" s="1">
        <f>IF('Games &amp; Picks'!E7="x","",IF($B13="","",IF(AND('Games &amp; Picks'!$Q$7='Games &amp; Picks'!$E$7,'Games &amp; Picks'!$BB$7=1,'Games &amp; Picks'!$Q$7='Games &amp; Picks'!$BC$7),10,IF(AND('Games &amp; Picks'!$Q$7='Games &amp; Picks'!$E$7,'Games &amp; Picks'!$BB$7=1),5,IF(AND('Games &amp; Picks'!$Q$7='Games &amp; Picks'!$E$7,'Games &amp; Picks'!$BB$7=0),5,0)))))</f>
        <v>0</v>
      </c>
      <c r="I13" s="1">
        <f>IF('Games &amp; Picks'!E8="x","",IF($B13="","",IF(AND('Games &amp; Picks'!$Q$8='Games &amp; Picks'!$E$8,'Games &amp; Picks'!$BB$8=1,'Games &amp; Picks'!$Q$8='Games &amp; Picks'!$BC$8),10,IF(AND('Games &amp; Picks'!$Q$8='Games &amp; Picks'!$E$8,'Games &amp; Picks'!$BB$8=1),5,IF(AND('Games &amp; Picks'!$Q$8='Games &amp; Picks'!$E$8,'Games &amp; Picks'!$BB$8=0),5,0)))))</f>
        <v>5</v>
      </c>
      <c r="J13" s="1">
        <f>IF('Games &amp; Picks'!E9="x","",IF($B13="","",IF(AND('Games &amp; Picks'!$Q$9='Games &amp; Picks'!$E$9,'Games &amp; Picks'!$BB$9=1,'Games &amp; Picks'!$Q$9='Games &amp; Picks'!$BC$9),10,IF(AND('Games &amp; Picks'!$Q$9='Games &amp; Picks'!$E$9,'Games &amp; Picks'!$BB$9=1),5,IF(AND('Games &amp; Picks'!$Q$9='Games &amp; Picks'!$E$9,'Games &amp; Picks'!$BB$9=0),5,0)))))</f>
        <v>5</v>
      </c>
      <c r="K13" s="1">
        <f>IF('Games &amp; Picks'!E10="x","",IF($B13="","",IF(AND('Games &amp; Picks'!$Q$10='Games &amp; Picks'!$E$10,'Games &amp; Picks'!$BB$10=1,'Games &amp; Picks'!$Q$10='Games &amp; Picks'!$BC$10),10,IF(AND('Games &amp; Picks'!$Q$10='Games &amp; Picks'!$E$10,'Games &amp; Picks'!$BB$10=1),5,IF(AND('Games &amp; Picks'!$Q$10='Games &amp; Picks'!$E$10,'Games &amp; Picks'!$BB$10=0),5,0)))))</f>
        <v>0</v>
      </c>
      <c r="L13" s="1">
        <f>IF('Games &amp; Picks'!E11="x","",IF($B13="","",IF(AND('Games &amp; Picks'!$Q$11='Games &amp; Picks'!$E$11,'Games &amp; Picks'!$BB$11=1,'Games &amp; Picks'!$Q$11='Games &amp; Picks'!$BC$11),10,IF(AND('Games &amp; Picks'!$Q$11='Games &amp; Picks'!$E$11,'Games &amp; Picks'!$BB$11=1),5,IF(AND('Games &amp; Picks'!$Q$11='Games &amp; Picks'!$E$11,'Games &amp; Picks'!$BB$11=0),5,0)))))</f>
        <v>0</v>
      </c>
      <c r="M13" s="1">
        <f>IF('Games &amp; Picks'!E12="x","",IF($B13="","",IF(AND('Games &amp; Picks'!$Q$12='Games &amp; Picks'!$E$12,'Games &amp; Picks'!$BB$12=1,'Games &amp; Picks'!$Q$12='Games &amp; Picks'!$BC$12),10,IF(AND('Games &amp; Picks'!$Q$12='Games &amp; Picks'!$E$12,'Games &amp; Picks'!$BB$12=1),5,IF(AND('Games &amp; Picks'!$Q$12='Games &amp; Picks'!$E$12,'Games &amp; Picks'!$BB$12=0),5,0)))))</f>
        <v>0</v>
      </c>
      <c r="N13" s="1">
        <f>IF('Games &amp; Picks'!E13="x","",IF($B13="","",IF(AND('Games &amp; Picks'!$Q$13='Games &amp; Picks'!$E$13,'Games &amp; Picks'!$BB$13=1,'Games &amp; Picks'!$Q$13='Games &amp; Picks'!$BC$13),10,IF(AND('Games &amp; Picks'!$Q$13='Games &amp; Picks'!$E$13,'Games &amp; Picks'!$BB$13=1),5,IF(AND('Games &amp; Picks'!$Q$13='Games &amp; Picks'!$E$13,'Games &amp; Picks'!$BB$13=0),5,0)))))</f>
        <v>5</v>
      </c>
      <c r="O13" s="1">
        <f>IF('Games &amp; Picks'!E14="x","",IF($B13="","",IF(AND('Games &amp; Picks'!$Q$14='Games &amp; Picks'!$E$14,'Games &amp; Picks'!$BB$14=1,'Games &amp; Picks'!$Q$14='Games &amp; Picks'!$BC$14),10,IF(AND('Games &amp; Picks'!$Q$14='Games &amp; Picks'!$E$14,'Games &amp; Picks'!$BB$14=1),5,IF(AND('Games &amp; Picks'!$Q$14='Games &amp; Picks'!$E$14,'Games &amp; Picks'!$BB$14=0),5,0)))))</f>
        <v>0</v>
      </c>
      <c r="P13" s="1">
        <f>IF('Games &amp; Picks'!E15="x","",IF($B13="","",IF(AND('Games &amp; Picks'!$Q$15='Games &amp; Picks'!$E$15,'Games &amp; Picks'!$BB$15=1,'Games &amp; Picks'!$Q$15='Games &amp; Picks'!$BC$15),10,IF(AND('Games &amp; Picks'!$Q$15='Games &amp; Picks'!$E$15,'Games &amp; Picks'!$BB$15=1),5,IF(AND('Games &amp; Picks'!$Q$15='Games &amp; Picks'!$E$15,'Games &amp; Picks'!$BB$15=0),5,0)))))</f>
        <v>5</v>
      </c>
      <c r="Q13" s="1">
        <f>IF('Games &amp; Picks'!E16="x","",IF($B13="","",IF(AND('Games &amp; Picks'!$Q$16='Games &amp; Picks'!$E$16,'Games &amp; Picks'!$BB$16=1,'Games &amp; Picks'!$Q$16='Games &amp; Picks'!$BC$16),10,IF(AND('Games &amp; Picks'!$Q$16='Games &amp; Picks'!$E$16,'Games &amp; Picks'!$BB$16=1),5,IF(AND('Games &amp; Picks'!$Q$16='Games &amp; Picks'!$E$16,'Games &amp; Picks'!$BB$16=0),5,0)))))</f>
        <v>5</v>
      </c>
      <c r="R13" s="1">
        <f>IF('Games &amp; Picks'!E17="x","",IF($B13="","",IF(AND('Games &amp; Picks'!$Q$17='Games &amp; Picks'!$E$17,'Games &amp; Picks'!$BB$17=1,'Games &amp; Picks'!$Q$17='Games &amp; Picks'!$BC$17),10,IF(AND('Games &amp; Picks'!$Q$17='Games &amp; Picks'!$E$17,'Games &amp; Picks'!$BB$17=1),5,IF(AND('Games &amp; Picks'!$Q$17='Games &amp; Picks'!$E$17,'Games &amp; Picks'!$BB$17=0),5,0)))))</f>
        <v>5</v>
      </c>
      <c r="S13" s="1">
        <f>IF('Games &amp; Picks'!E18="x","",IF($B13="","",IF(AND('Games &amp; Picks'!$Q$18='Games &amp; Picks'!$E$18,'Games &amp; Picks'!$BB$18=1,'Games &amp; Picks'!$Q$18='Games &amp; Picks'!$BC$18),10,IF(AND('Games &amp; Picks'!$Q$18='Games &amp; Picks'!$E$18,'Games &amp; Picks'!$BB$18=1),5,IF(AND('Games &amp; Picks'!$Q$18='Games &amp; Picks'!$E$18,'Games &amp; Picks'!$BB$18=0),5,0)))))</f>
        <v>5</v>
      </c>
      <c r="T13" s="22">
        <f>IF('Games &amp; Picks'!E19="x","",IF($B13="","",IF(AND('Games &amp; Picks'!$Q$19='Games &amp; Picks'!$E$19,'Games &amp; Picks'!$BB$19=1,'Games &amp; Picks'!$Q$19='Games &amp; Picks'!$BC$19),10,IF(AND('Games &amp; Picks'!$Q$19='Games &amp; Picks'!$E$19,'Games &amp; Picks'!$BB$19=1),5,IF(AND('Games &amp; Picks'!$Q$19='Games &amp; Picks'!$E$19,'Games &amp; Picks'!$BB$19=0),5,0)))))</f>
        <v>0</v>
      </c>
      <c r="U13" s="1">
        <f>IF('Games &amp; Picks'!E20="x","",IF($B13="","",IF(AND('Games &amp; Picks'!$Q$20='Games &amp; Picks'!$E$20,'Games &amp; Picks'!$BB$20=1,'Games &amp; Picks'!$Q$20='Games &amp; Picks'!$BC$20),10,IF(AND('Games &amp; Picks'!$Q$20='Games &amp; Picks'!$E$20,'Games &amp; Picks'!$BB$20=1),5,IF(AND('Games &amp; Picks'!$Q$20='Games &amp; Picks'!$E$20,'Games &amp; Picks'!$BB$20=0),5,0)))))</f>
        <v>0</v>
      </c>
      <c r="V13" s="1">
        <f>IF('Games &amp; Picks'!E21="x","",IF($B13="","",IF(AND('Games &amp; Picks'!$Q$21='Games &amp; Picks'!$E$21,'Games &amp; Picks'!$BB$21=1,'Games &amp; Picks'!$Q$21='Games &amp; Picks'!$BC$21),10,IF(AND('Games &amp; Picks'!$Q$21='Games &amp; Picks'!$E$21,'Games &amp; Picks'!$BB$21=1),5,IF(AND('Games &amp; Picks'!$Q$21='Games &amp; Picks'!$E$21,'Games &amp; Picks'!$BB$21=0),5,0)))))</f>
        <v>5</v>
      </c>
      <c r="W13" s="1">
        <f>IF('Games &amp; Picks'!E22="x","",IF($B13="","",IF(AND('Games &amp; Picks'!$Q$22='Games &amp; Picks'!$E$22,'Games &amp; Picks'!$BB$22=1,'Games &amp; Picks'!$Q$22='Games &amp; Picks'!$BC$22),10,IF(AND('Games &amp; Picks'!$Q$22='Games &amp; Picks'!$E$22,'Games &amp; Picks'!$BB$22=1),5,IF(AND('Games &amp; Picks'!$Q$22='Games &amp; Picks'!$E$22,'Games &amp; Picks'!$BB$22=0),5,0)))))</f>
        <v>0</v>
      </c>
      <c r="X13" s="2">
        <f>IF('Games &amp; Picks'!E23="x","",IF($B13="","",IF(AND('Games &amp; Picks'!$Q$23='Games &amp; Picks'!$E$23,'Games &amp; Picks'!$BB$23=1,'Games &amp; Picks'!$Q$23='Games &amp; Picks'!$BC$23),10,IF(AND('Games &amp; Picks'!$Q$23='Games &amp; Picks'!$E$23,'Games &amp; Picks'!$BB$23=1),5,IF(AND('Games &amp; Picks'!$Q$23='Games &amp; Picks'!$E$23,'Games &amp; Picks'!$BB$23=0),5,0)))))</f>
        <v>5</v>
      </c>
      <c r="Y13" s="1">
        <f>IF('Games &amp; Picks'!E24="x","",IF($B13="","",IF(AND('Games &amp; Picks'!$Q$24='Games &amp; Picks'!$E$24,'Games &amp; Picks'!$BB$24=1,'Games &amp; Picks'!$Q$24='Games &amp; Picks'!$BC$24),10,IF(AND('Games &amp; Picks'!$Q$24='Games &amp; Picks'!$E$24,'Games &amp; Picks'!$BB$24=1),5,IF(AND('Games &amp; Picks'!$Q$24='Games &amp; Picks'!$E$24,'Games &amp; Picks'!$BB$24=0),5,0)))))</f>
        <v>5</v>
      </c>
      <c r="Z13" s="1">
        <f>IF('Games &amp; Picks'!E25="x","",IF($B13="","",IF(AND('Games &amp; Picks'!$Q$25='Games &amp; Picks'!$E$25,'Games &amp; Picks'!$BB$25=1,'Games &amp; Picks'!$Q$25='Games &amp; Picks'!$BC$25),10,IF(AND('Games &amp; Picks'!$Q$25='Games &amp; Picks'!$E$25,'Games &amp; Picks'!$BB$25=1),5,IF(AND('Games &amp; Picks'!$Q$25='Games &amp; Picks'!$E$25,'Games &amp; Picks'!$BB$25=0),5,0)))))</f>
        <v>0</v>
      </c>
      <c r="AA13" s="1">
        <f>IF('Games &amp; Picks'!E26="x","",IF($B13="","",IF(AND('Games &amp; Picks'!$Q$26='Games &amp; Picks'!$E$26,'Games &amp; Picks'!$BB$26=1,'Games &amp; Picks'!$Q$26='Games &amp; Picks'!$BC$26),10,IF(AND('Games &amp; Picks'!$Q$26='Games &amp; Picks'!$E$26,'Games &amp; Picks'!$BB$26=1),5,IF(AND('Games &amp; Picks'!$Q$26='Games &amp; Picks'!$E$26,'Games &amp; Picks'!$BB$26=0),5,0)))))</f>
        <v>5</v>
      </c>
      <c r="AB13" s="1">
        <f>IF('Games &amp; Picks'!E27="x","",IF($B13="","",IF(AND('Games &amp; Picks'!$Q$27='Games &amp; Picks'!$E$27,'Games &amp; Picks'!$BB$27=1,'Games &amp; Picks'!$Q$27='Games &amp; Picks'!$BC$27),10,IF(AND('Games &amp; Picks'!$Q$27='Games &amp; Picks'!$E$27,'Games &amp; Picks'!$BB$27=1),5,IF(AND('Games &amp; Picks'!$Q$27='Games &amp; Picks'!$E$27,'Games &amp; Picks'!$BB$27=0),5,0)))))</f>
        <v>5</v>
      </c>
      <c r="AC13" s="1">
        <f>IF('Games &amp; Picks'!E28="x","",IF($B13="","",IF(AND('Games &amp; Picks'!$Q$28='Games &amp; Picks'!$E$28,'Games &amp; Picks'!$BB$28=1,'Games &amp; Picks'!$Q$28='Games &amp; Picks'!$BC$28),14,IF(AND('Games &amp; Picks'!$Q$28='Games &amp; Picks'!$E$28,'Games &amp; Picks'!$BB$28=1),7,IF(AND('Games &amp; Picks'!$Q$28='Games &amp; Picks'!$E$28,'Games &amp; Picks'!$BB$28=0),7,0)))))</f>
        <v>7</v>
      </c>
      <c r="AD13">
        <f>IF('Games &amp; Picks'!E29="x","",IF($B13="","",IF(AND('Games &amp; Picks'!$Q$29='Games &amp; Picks'!$E$29,'Games &amp; Picks'!$BB$29=1,'Games &amp; Picks'!$Q$29='Games &amp; Picks'!$BC$29),10,IF(AND('Games &amp; Picks'!$Q$29='Games &amp; Picks'!$E$29,'Games &amp; Picks'!$BB$29=1),5,IF(AND('Games &amp; Picks'!$Q$29='Games &amp; Picks'!$E$29,'Games &amp; Picks'!$BB$29=0),5,0)))))</f>
        <v>5</v>
      </c>
      <c r="AE13" s="1">
        <f>IF('Games &amp; Picks'!E30="x","",IF($B13="","",IF(AND('Games &amp; Picks'!$Q$30='Games &amp; Picks'!$E$30,'Games &amp; Picks'!$BB$30=1,'Games &amp; Picks'!$Q$30='Games &amp; Picks'!$BC$30),10,IF(AND('Games &amp; Picks'!$Q$30='Games &amp; Picks'!$E$30,'Games &amp; Picks'!$BB$30=1),5,IF(AND('Games &amp; Picks'!$Q$30='Games &amp; Picks'!$E$30,'Games &amp; Picks'!$BB$30=0),5,0)))))</f>
        <v>5</v>
      </c>
      <c r="AF13" s="1">
        <f>IF('Games &amp; Picks'!E31="x","",IF($B13="","",IF(AND('Games &amp; Picks'!$Q$31='Games &amp; Picks'!$E$31,'Games &amp; Picks'!$BB$31=1,'Games &amp; Picks'!$Q$31='Games &amp; Picks'!$BC$31),10,IF(AND('Games &amp; Picks'!$Q$31='Games &amp; Picks'!$E$31,'Games &amp; Picks'!$BB$31=1),5,IF(AND('Games &amp; Picks'!$Q$31='Games &amp; Picks'!$E$31,'Games &amp; Picks'!$BB$31=0),5,0)))))</f>
        <v>5</v>
      </c>
      <c r="AG13" s="1">
        <f>IF('Games &amp; Picks'!E32="x","",IF($B13="","",IF(AND('Games &amp; Picks'!$Q$32='Games &amp; Picks'!$E$32,'Games &amp; Picks'!$BB$32=1,'Games &amp; Picks'!$Q$32='Games &amp; Picks'!$BC$32),10,IF(AND('Games &amp; Picks'!$Q$32='Games &amp; Picks'!$E$32,'Games &amp; Picks'!$BB$32=1),5,IF(AND('Games &amp; Picks'!$Q$32='Games &amp; Picks'!$E$32,'Games &amp; Picks'!$BB$32=0),5,0)))))</f>
        <v>5</v>
      </c>
      <c r="AH13" s="1">
        <f>IF('Games &amp; Picks'!E33="x","",IF($B13="","",IF(AND('Games &amp; Picks'!$Q$33='Games &amp; Picks'!$E$33,'Games &amp; Picks'!$BB$33=1,'Games &amp; Picks'!$Q$33='Games &amp; Picks'!$BC$33),20,IF(AND('Games &amp; Picks'!$Q$33='Games &amp; Picks'!$E$33,'Games &amp; Picks'!$BB$33=1),10,IF(AND('Games &amp; Picks'!$Q$33='Games &amp; Picks'!$E$33,'Games &amp; Picks'!$BB$33=0),10,0)))))</f>
        <v>0</v>
      </c>
      <c r="AI13" s="1">
        <f>IF('Games &amp; Picks'!E34="x","",IF($B13="","",IF(AND('Games &amp; Picks'!$Q$34='Games &amp; Picks'!$E$34,'Games &amp; Picks'!$BB$34=1,'Games &amp; Picks'!$Q$34='Games &amp; Picks'!$BC$34),10,IF(AND('Games &amp; Picks'!$Q$34='Games &amp; Picks'!$E$34,'Games &amp; Picks'!$BB$34=1),5,IF(AND('Games &amp; Picks'!$Q$34='Games &amp; Picks'!$E$34,'Games &amp; Picks'!$BB$34=0),5,0)))))</f>
        <v>5</v>
      </c>
      <c r="AJ13" s="1">
        <f>IF('Games &amp; Picks'!E35="x","",IF($B13="","",IF(AND('Games &amp; Picks'!$Q$35='Games &amp; Picks'!$E$35,'Games &amp; Picks'!$BB$35=1,'Games &amp; Picks'!$Q$35='Games &amp; Picks'!$BC$35),14,IF(AND('Games &amp; Picks'!$Q$35='Games &amp; Picks'!$E$35,'Games &amp; Picks'!$BB$35=1),7,IF(AND('Games &amp; Picks'!$Q$35='Games &amp; Picks'!$E$35,'Games &amp; Picks'!$BB$35=0),7,0)))))</f>
        <v>0</v>
      </c>
      <c r="AK13" s="1">
        <f>IF('Games &amp; Picks'!E36="x","",IF($B13="","",IF(AND('Games &amp; Picks'!$Q$36='Games &amp; Picks'!$E$36,'Games &amp; Picks'!$BB$36=1,'Games &amp; Picks'!$Q$36='Games &amp; Picks'!$BC$36),30,IF(AND('Games &amp; Picks'!$Q$36='Games &amp; Picks'!$E$36,'Games &amp; Picks'!$BB$36=1),15,IF(AND('Games &amp; Picks'!$Q$36='Games &amp; Picks'!$E$36,'Games &amp; Picks'!$BB$36=0),15,0)))))</f>
        <v>15</v>
      </c>
      <c r="AL13" s="47">
        <f>IF('Games &amp; Picks'!E37="x","",IF($B13="","",IF(AND('Games &amp; Picks'!$Q$37='Games &amp; Picks'!$E$37,'Games &amp; Picks'!$BB$37=1,'Games &amp; Picks'!$Q$37='Games &amp; Picks'!$BC$37),30,IF(AND('Games &amp; Picks'!$Q$37='Games &amp; Picks'!$E$37,'Games &amp; Picks'!$BB$37=1),15,IF(AND('Games &amp; Picks'!$Q$37='Games &amp; Picks'!$E$37,'Games &amp; Picks'!$BB$37=0),15,0)))))</f>
        <v>0</v>
      </c>
      <c r="AM13" s="47">
        <f>IF('Games &amp; Picks'!E38="x","",IF($B13="","",IF(AND('Games &amp; Picks'!$Q$38='Games &amp; Picks'!$E$38,'Games &amp; Picks'!$BB$38=1,'Games &amp; Picks'!$Q$38='Games &amp; Picks'!$BC$38),10,IF(AND('Games &amp; Picks'!$Q$38='Games &amp; Picks'!$E$38,'Games &amp; Picks'!$BB$38=1),5,IF(AND('Games &amp; Picks'!$Q$38='Games &amp; Picks'!$E$38,'Games &amp; Picks'!$BB$38=0),5,0)))))</f>
        <v>5</v>
      </c>
      <c r="AN13" s="1">
        <f>IF('Games &amp; Picks'!E39="x","",IF($B13="","",IF(AND('Games &amp; Picks'!$Q$39='Games &amp; Picks'!$E$39,'Games &amp; Picks'!$BB$39=1,'Games &amp; Picks'!$Q$39='Games &amp; Picks'!$BC$39),20,IF(AND('Games &amp; Picks'!$Q$39='Games &amp; Picks'!$E$39,'Games &amp; Picks'!$BB$39=1),10,IF(AND('Games &amp; Picks'!$Q$39='Games &amp; Picks'!$E$39,'Games &amp; Picks'!$BB$39=0),10,0)))))</f>
        <v>10</v>
      </c>
      <c r="AO13" s="1">
        <f>IF('Games &amp; Picks'!E40="x","",IF($B13="","",IF(AND('Games &amp; Picks'!$Q$40='Games &amp; Picks'!$E$40,'Games &amp; Picks'!$BB$40=1,'Games &amp; Picks'!$Q$40='Games &amp; Picks'!$BC$40),20,IF(AND('Games &amp; Picks'!$Q$40='Games &amp; Picks'!$E$40,'Games &amp; Picks'!$BB$40=1),10,IF(AND('Games &amp; Picks'!$Q$40='Games &amp; Picks'!$E$40,'Games &amp; Picks'!$BB$40=0),10,0)))))</f>
        <v>0</v>
      </c>
      <c r="AP13" s="1">
        <f>IF('Games &amp; Picks'!E41="x","",IF($B13="","",IF(AND('Games &amp; Picks'!$Q$41='Games &amp; Picks'!$E$41,'Games &amp; Picks'!$BB$41=1,'Games &amp; Picks'!$Q$41='Games &amp; Picks'!$BC$41),20,IF(AND('Games &amp; Picks'!$Q$41='Games &amp; Picks'!$E$41,'Games &amp; Picks'!$BB$41=1),10,IF(AND('Games &amp; Picks'!$Q$41='Games &amp; Picks'!$E$41,'Games &amp; Picks'!$BB$41=0),10,0)))))</f>
        <v>10</v>
      </c>
      <c r="AQ13" s="19">
        <f>IF('Games &amp; Picks'!$E$42="x","",IF($B13="","",IF('Games &amp; Picks'!Q$42='Games &amp; Picks'!$E$42,30,0)))</f>
        <v>0</v>
      </c>
      <c r="AR13" s="62">
        <f>Streaks!M$48</f>
        <v>10</v>
      </c>
      <c r="AS13" s="62">
        <f>IF('Games &amp; Picks'!$E$41="x","",IF($B13="","",IF('New Years Bonus'!M$6=4,10,0)))</f>
        <v>0</v>
      </c>
      <c r="AT13" s="4">
        <f>IF('Games &amp; Picks'!E42="x","",IF($B13="","",IF('Playoff Bonus'!M$4=2,15,0)))</f>
        <v>0</v>
      </c>
      <c r="AU13" s="50">
        <f t="shared" si="1"/>
        <v>157</v>
      </c>
      <c r="AV13" s="42">
        <f t="shared" si="2"/>
        <v>0.6097560975609756</v>
      </c>
      <c r="AW13" s="28">
        <f>IF(B13="","",HLOOKUP(B13,Streaks!$B$1:$AT$42,AX13,FALSE))</f>
        <v>0</v>
      </c>
      <c r="AX13" s="69">
        <f t="shared" si="3"/>
        <v>42</v>
      </c>
    </row>
    <row r="14" spans="1:55" x14ac:dyDescent="0.2">
      <c r="A14" s="62">
        <f t="shared" si="0"/>
        <v>4</v>
      </c>
      <c r="B14" s="63" t="str">
        <f>IF('Games &amp; Picks'!R$1="","",'Games &amp; Picks'!R$1)</f>
        <v>Marina Thiessen</v>
      </c>
      <c r="C14" s="22">
        <f>IF('Games &amp; Picks'!E2="x","",IF($B14="","",IF(AND('Games &amp; Picks'!$R$2='Games &amp; Picks'!$E$2,'Games &amp; Picks'!$BB$2=1,'Games &amp; Picks'!$R$2='Games &amp; Picks'!$BC$2),10,IF(AND('Games &amp; Picks'!$R$2='Games &amp; Picks'!$E$2,'Games &amp; Picks'!$BB$2=1),5,IF(AND('Games &amp; Picks'!$R$2='Games &amp; Picks'!$E$2,'Games &amp; Picks'!$BB$2=0),5,0)))))</f>
        <v>0</v>
      </c>
      <c r="D14" s="22">
        <f>IF('Games &amp; Picks'!E3="x","",IF($B14="","",IF(AND('Games &amp; Picks'!$R$3='Games &amp; Picks'!$E$3,'Games &amp; Picks'!$BB$3=1,'Games &amp; Picks'!$R$3='Games &amp; Picks'!$BC$3),10,IF(AND('Games &amp; Picks'!$R$3='Games &amp; Picks'!$E$3,'Games &amp; Picks'!$BB$3=1),5,IF(AND('Games &amp; Picks'!$R$3='Games &amp; Picks'!$E$3,'Games &amp; Picks'!$BB$3=0),5,0)))))</f>
        <v>0</v>
      </c>
      <c r="E14" s="22">
        <f>IF('Games &amp; Picks'!E4="x","",IF($B14="","",IF(AND('Games &amp; Picks'!$R$4='Games &amp; Picks'!$E$4,'Games &amp; Picks'!$BB$4=1,'Games &amp; Picks'!$R$4='Games &amp; Picks'!$BC$4),10,IF(AND('Games &amp; Picks'!$R$4='Games &amp; Picks'!$E$4,'Games &amp; Picks'!$BB$4=1),5,IF(AND('Games &amp; Picks'!$R$4='Games &amp; Picks'!$E$4,'Games &amp; Picks'!$BB$4=0),5,0)))))</f>
        <v>5</v>
      </c>
      <c r="F14" s="1">
        <f>IF('Games &amp; Picks'!E5="x","",IF($B14="","",IF(AND('Games &amp; Picks'!$R$5='Games &amp; Picks'!$E$5,'Games &amp; Picks'!$BB$5=1,'Games &amp; Picks'!$R$5='Games &amp; Picks'!$BC$5),10,IF(AND('Games &amp; Picks'!$R$5='Games &amp; Picks'!$E$5,'Games &amp; Picks'!$BB$5=1),5,IF(AND('Games &amp; Picks'!$R$5='Games &amp; Picks'!$E$5,'Games &amp; Picks'!$BB$5=0),5,0)))))</f>
        <v>0</v>
      </c>
      <c r="G14" s="1">
        <f>IF('Games &amp; Picks'!E6="x","",IF($B14="","",IF(AND('Games &amp; Picks'!$R$6='Games &amp; Picks'!$E$6,'Games &amp; Picks'!$BB$6=1,'Games &amp; Picks'!$R$6='Games &amp; Picks'!$BC$6),10,IF(AND('Games &amp; Picks'!$R$6='Games &amp; Picks'!$E$6,'Games &amp; Picks'!$BB$6=1),5,IF(AND('Games &amp; Picks'!$R$6='Games &amp; Picks'!$E$6,'Games &amp; Picks'!$BB$6=0),5,0)))))</f>
        <v>0</v>
      </c>
      <c r="H14" s="1">
        <f>IF('Games &amp; Picks'!E7="x","",IF($B14="","",IF(AND('Games &amp; Picks'!$R$7='Games &amp; Picks'!$E$7,'Games &amp; Picks'!$BB$7=1,'Games &amp; Picks'!$R$7='Games &amp; Picks'!$BC$7),10,IF(AND('Games &amp; Picks'!$R$7='Games &amp; Picks'!$E$7,'Games &amp; Picks'!$BB$7=1),5,IF(AND('Games &amp; Picks'!$R$7='Games &amp; Picks'!$E$7,'Games &amp; Picks'!$BB$7=0),5,0)))))</f>
        <v>5</v>
      </c>
      <c r="I14" s="1">
        <f>IF('Games &amp; Picks'!E8="x","",IF($B14="","",IF(AND('Games &amp; Picks'!$R$8='Games &amp; Picks'!$E$8,'Games &amp; Picks'!$BB$8=1,'Games &amp; Picks'!$R$8='Games &amp; Picks'!$BC$8),10,IF(AND('Games &amp; Picks'!$R$8='Games &amp; Picks'!$E$8,'Games &amp; Picks'!$BB$8=1),5,IF(AND('Games &amp; Picks'!$R$8='Games &amp; Picks'!$E$8,'Games &amp; Picks'!$BB$8=0),5,0)))))</f>
        <v>0</v>
      </c>
      <c r="J14" s="1">
        <f>IF('Games &amp; Picks'!E9="x","",IF($B14="","",IF(AND('Games &amp; Picks'!$R$9='Games &amp; Picks'!$E$9,'Games &amp; Picks'!$BB$9=1,'Games &amp; Picks'!$R$9='Games &amp; Picks'!$BC$9),10,IF(AND('Games &amp; Picks'!$R$9='Games &amp; Picks'!$E$9,'Games &amp; Picks'!$BB$9=1),5,IF(AND('Games &amp; Picks'!$R$9='Games &amp; Picks'!$E$9,'Games &amp; Picks'!$BB$9=0),5,0)))))</f>
        <v>5</v>
      </c>
      <c r="K14" s="1">
        <f>IF('Games &amp; Picks'!E10="x","",IF($B14="","",IF(AND('Games &amp; Picks'!$R$10='Games &amp; Picks'!$E$10,'Games &amp; Picks'!$BB$10=1,'Games &amp; Picks'!$R$10='Games &amp; Picks'!$BC$10),10,IF(AND('Games &amp; Picks'!$R$10='Games &amp; Picks'!$E$10,'Games &amp; Picks'!$BB$10=1),5,IF(AND('Games &amp; Picks'!$R$10='Games &amp; Picks'!$E$10,'Games &amp; Picks'!$BB$10=0),5,0)))))</f>
        <v>10</v>
      </c>
      <c r="L14" s="1">
        <f>IF('Games &amp; Picks'!E11="x","",IF($B14="","",IF(AND('Games &amp; Picks'!$R$11='Games &amp; Picks'!$E$11,'Games &amp; Picks'!$BB$11=1,'Games &amp; Picks'!$R$11='Games &amp; Picks'!$BC$11),10,IF(AND('Games &amp; Picks'!$R$11='Games &amp; Picks'!$E$11,'Games &amp; Picks'!$BB$11=1),5,IF(AND('Games &amp; Picks'!$R$11='Games &amp; Picks'!$E$11,'Games &amp; Picks'!$BB$11=0),5,0)))))</f>
        <v>0</v>
      </c>
      <c r="M14" s="1">
        <f>IF('Games &amp; Picks'!E12="x","",IF($B14="","",IF(AND('Games &amp; Picks'!$R$12='Games &amp; Picks'!$E$12,'Games &amp; Picks'!$BB$12=1,'Games &amp; Picks'!$R$12='Games &amp; Picks'!$BC$12),10,IF(AND('Games &amp; Picks'!$R$12='Games &amp; Picks'!$E$12,'Games &amp; Picks'!$BB$12=1),5,IF(AND('Games &amp; Picks'!$R$12='Games &amp; Picks'!$E$12,'Games &amp; Picks'!$BB$12=0),5,0)))))</f>
        <v>0</v>
      </c>
      <c r="N14" s="1">
        <f>IF('Games &amp; Picks'!E13="x","",IF($B14="","",IF(AND('Games &amp; Picks'!$R$13='Games &amp; Picks'!$E$13,'Games &amp; Picks'!$BB$13=1,'Games &amp; Picks'!$R$13='Games &amp; Picks'!$BC$13),10,IF(AND('Games &amp; Picks'!$R$13='Games &amp; Picks'!$E$13,'Games &amp; Picks'!$BB$13=1),5,IF(AND('Games &amp; Picks'!$R$13='Games &amp; Picks'!$E$13,'Games &amp; Picks'!$BB$13=0),5,0)))))</f>
        <v>5</v>
      </c>
      <c r="O14" s="1">
        <f>IF('Games &amp; Picks'!E14="x","",IF($B14="","",IF(AND('Games &amp; Picks'!$R$14='Games &amp; Picks'!$E$14,'Games &amp; Picks'!$BB$14=1,'Games &amp; Picks'!$R$14='Games &amp; Picks'!$BC$14),10,IF(AND('Games &amp; Picks'!$R$14='Games &amp; Picks'!$E$14,'Games &amp; Picks'!$BB$14=1),5,IF(AND('Games &amp; Picks'!$R$14='Games &amp; Picks'!$E$14,'Games &amp; Picks'!$BB$14=0),5,0)))))</f>
        <v>5</v>
      </c>
      <c r="P14" s="1">
        <f>IF('Games &amp; Picks'!E15="x","",IF($B14="","",IF(AND('Games &amp; Picks'!$R$15='Games &amp; Picks'!$E$15,'Games &amp; Picks'!$BB$15=1,'Games &amp; Picks'!$R$15='Games &amp; Picks'!$BC$15),10,IF(AND('Games &amp; Picks'!$R$15='Games &amp; Picks'!$E$15,'Games &amp; Picks'!$BB$15=1),5,IF(AND('Games &amp; Picks'!$R$15='Games &amp; Picks'!$E$15,'Games &amp; Picks'!$BB$15=0),5,0)))))</f>
        <v>5</v>
      </c>
      <c r="Q14" s="1">
        <f>IF('Games &amp; Picks'!E16="x","",IF($B14="","",IF(AND('Games &amp; Picks'!$R$16='Games &amp; Picks'!$E$16,'Games &amp; Picks'!$BB$16=1,'Games &amp; Picks'!$R$16='Games &amp; Picks'!$BC$16),10,IF(AND('Games &amp; Picks'!$R$16='Games &amp; Picks'!$E$16,'Games &amp; Picks'!$BB$16=1),5,IF(AND('Games &amp; Picks'!$R$16='Games &amp; Picks'!$E$16,'Games &amp; Picks'!$BB$16=0),5,0)))))</f>
        <v>0</v>
      </c>
      <c r="R14" s="1">
        <f>IF('Games &amp; Picks'!E17="x","",IF($B14="","",IF(AND('Games &amp; Picks'!$R$17='Games &amp; Picks'!$E$17,'Games &amp; Picks'!$BB$17=1,'Games &amp; Picks'!$R$17='Games &amp; Picks'!$BC$17),10,IF(AND('Games &amp; Picks'!$R$17='Games &amp; Picks'!$E$17,'Games &amp; Picks'!$BB$17=1),5,IF(AND('Games &amp; Picks'!$R$17='Games &amp; Picks'!$E$17,'Games &amp; Picks'!$BB$17=0),5,0)))))</f>
        <v>5</v>
      </c>
      <c r="S14" s="1">
        <f>IF('Games &amp; Picks'!E18="x","",IF($B14="","",IF(AND('Games &amp; Picks'!$R$18='Games &amp; Picks'!$E$18,'Games &amp; Picks'!$BB$18=1,'Games &amp; Picks'!$R$18='Games &amp; Picks'!$BC$18),10,IF(AND('Games &amp; Picks'!$R$18='Games &amp; Picks'!$E$18,'Games &amp; Picks'!$BB$18=1),5,IF(AND('Games &amp; Picks'!$R$18='Games &amp; Picks'!$E$18,'Games &amp; Picks'!$BB$18=0),5,0)))))</f>
        <v>5</v>
      </c>
      <c r="T14" s="22">
        <f>IF('Games &amp; Picks'!E19="x","",IF($B14="","",IF(AND('Games &amp; Picks'!$R$19='Games &amp; Picks'!$E$19,'Games &amp; Picks'!$BB$19=1,'Games &amp; Picks'!$R$19='Games &amp; Picks'!$BC$19),10,IF(AND('Games &amp; Picks'!$R$19='Games &amp; Picks'!$E$19,'Games &amp; Picks'!$BB$19=1),5,IF(AND('Games &amp; Picks'!$R$19='Games &amp; Picks'!$E$19,'Games &amp; Picks'!$BB$19=0),5,0)))))</f>
        <v>0</v>
      </c>
      <c r="U14" s="1">
        <f>IF('Games &amp; Picks'!E20="x","",IF($B14="","",IF(AND('Games &amp; Picks'!$R$20='Games &amp; Picks'!$E$20,'Games &amp; Picks'!$BB$20=1,'Games &amp; Picks'!$R$20='Games &amp; Picks'!$BC$20),10,IF(AND('Games &amp; Picks'!$R$20='Games &amp; Picks'!$E$20,'Games &amp; Picks'!$BB$20=1),5,IF(AND('Games &amp; Picks'!$R$20='Games &amp; Picks'!$E$20,'Games &amp; Picks'!$BB$20=0),5,0)))))</f>
        <v>0</v>
      </c>
      <c r="V14" s="1">
        <f>IF('Games &amp; Picks'!E21="x","",IF($B14="","",IF(AND('Games &amp; Picks'!$R$21='Games &amp; Picks'!$E$21,'Games &amp; Picks'!$BB$21=1,'Games &amp; Picks'!$R$21='Games &amp; Picks'!$BC$21),10,IF(AND('Games &amp; Picks'!$R$21='Games &amp; Picks'!$E$21,'Games &amp; Picks'!$BB$21=1),5,IF(AND('Games &amp; Picks'!$R$21='Games &amp; Picks'!$E$21,'Games &amp; Picks'!$BB$21=0),5,0)))))</f>
        <v>0</v>
      </c>
      <c r="W14" s="1">
        <f>IF('Games &amp; Picks'!E22="x","",IF($B14="","",IF(AND('Games &amp; Picks'!$R$22='Games &amp; Picks'!$E$22,'Games &amp; Picks'!$BB$22=1,'Games &amp; Picks'!$R$22='Games &amp; Picks'!$BC$22),10,IF(AND('Games &amp; Picks'!$R$22='Games &amp; Picks'!$E$22,'Games &amp; Picks'!$BB$22=1),5,IF(AND('Games &amp; Picks'!$R$22='Games &amp; Picks'!$E$22,'Games &amp; Picks'!$BB$22=0),5,0)))))</f>
        <v>0</v>
      </c>
      <c r="X14" s="2">
        <f>IF('Games &amp; Picks'!E23="x","",IF($B14="","",IF(AND('Games &amp; Picks'!$R$23='Games &amp; Picks'!$E$23,'Games &amp; Picks'!$BB$23=1,'Games &amp; Picks'!$R$23='Games &amp; Picks'!$BC$23),10,IF(AND('Games &amp; Picks'!$R$23='Games &amp; Picks'!$E$23,'Games &amp; Picks'!$BB$23=1),5,IF(AND('Games &amp; Picks'!$R$23='Games &amp; Picks'!$E$23,'Games &amp; Picks'!$BB$23=0),5,0)))))</f>
        <v>5</v>
      </c>
      <c r="Y14" s="1">
        <f>IF('Games &amp; Picks'!E24="x","",IF($B14="","",IF(AND('Games &amp; Picks'!$R$24='Games &amp; Picks'!$E$24,'Games &amp; Picks'!$BB$24=1,'Games &amp; Picks'!$R$24='Games &amp; Picks'!$BC$24),10,IF(AND('Games &amp; Picks'!$R$24='Games &amp; Picks'!$E$24,'Games &amp; Picks'!$BB$24=1),5,IF(AND('Games &amp; Picks'!$R$24='Games &amp; Picks'!$E$24,'Games &amp; Picks'!$BB$24=0),5,0)))))</f>
        <v>0</v>
      </c>
      <c r="Z14" s="1">
        <f>IF('Games &amp; Picks'!E25="x","",IF($B14="","",IF(AND('Games &amp; Picks'!$R$25='Games &amp; Picks'!$E$25,'Games &amp; Picks'!$BB$25=1,'Games &amp; Picks'!$R$25='Games &amp; Picks'!$BC$25),10,IF(AND('Games &amp; Picks'!$R$25='Games &amp; Picks'!$E$25,'Games &amp; Picks'!$BB$25=1),5,IF(AND('Games &amp; Picks'!$R$25='Games &amp; Picks'!$E$25,'Games &amp; Picks'!$BB$25=0),5,0)))))</f>
        <v>0</v>
      </c>
      <c r="AA14" s="1">
        <f>IF('Games &amp; Picks'!E26="x","",IF($B14="","",IF(AND('Games &amp; Picks'!$R$26='Games &amp; Picks'!$E$26,'Games &amp; Picks'!$BB$26=1,'Games &amp; Picks'!$R$26='Games &amp; Picks'!$BC$26),10,IF(AND('Games &amp; Picks'!$R$26='Games &amp; Picks'!$E$26,'Games &amp; Picks'!$BB$26=1),5,IF(AND('Games &amp; Picks'!$R$26='Games &amp; Picks'!$E$26,'Games &amp; Picks'!$BB$26=0),5,0)))))</f>
        <v>0</v>
      </c>
      <c r="AB14" s="1">
        <f>IF('Games &amp; Picks'!E27="x","",IF($B14="","",IF(AND('Games &amp; Picks'!$R$27='Games &amp; Picks'!$E$27,'Games &amp; Picks'!$BB$27=1,'Games &amp; Picks'!$R$27='Games &amp; Picks'!$BC$27),10,IF(AND('Games &amp; Picks'!$R$27='Games &amp; Picks'!$E$27,'Games &amp; Picks'!$BB$27=1),5,IF(AND('Games &amp; Picks'!$R$27='Games &amp; Picks'!$E$27,'Games &amp; Picks'!$BB$27=0),5,0)))))</f>
        <v>5</v>
      </c>
      <c r="AC14" s="1">
        <f>IF('Games &amp; Picks'!E28="x","",IF($B14="","",IF(AND('Games &amp; Picks'!$R$28='Games &amp; Picks'!$E$28,'Games &amp; Picks'!$BB$28=1,'Games &amp; Picks'!$R$28='Games &amp; Picks'!$BC$28),14,IF(AND('Games &amp; Picks'!$R$28='Games &amp; Picks'!$E$28,'Games &amp; Picks'!$BB$28=1),7,IF(AND('Games &amp; Picks'!$R$28='Games &amp; Picks'!$E$28,'Games &amp; Picks'!$BB$28=0),7,0)))))</f>
        <v>7</v>
      </c>
      <c r="AD14">
        <f>IF('Games &amp; Picks'!E29="x","",IF($B14="","",IF(AND('Games &amp; Picks'!$R$29='Games &amp; Picks'!$E$29,'Games &amp; Picks'!$BB$29=1,'Games &amp; Picks'!$R$29='Games &amp; Picks'!$BC$29),10,IF(AND('Games &amp; Picks'!$R$29='Games &amp; Picks'!$E$29,'Games &amp; Picks'!$BB$29=1),5,IF(AND('Games &amp; Picks'!$R$29='Games &amp; Picks'!$E$29,'Games &amp; Picks'!$BB$29=0),5,0)))))</f>
        <v>5</v>
      </c>
      <c r="AE14" s="1">
        <f>IF('Games &amp; Picks'!E30="x","",IF($B14="","",IF(AND('Games &amp; Picks'!$R$30='Games &amp; Picks'!$E$30,'Games &amp; Picks'!$BB$30=1,'Games &amp; Picks'!$R$30='Games &amp; Picks'!$BC$30),10,IF(AND('Games &amp; Picks'!$R$30='Games &amp; Picks'!$E$30,'Games &amp; Picks'!$BB$30=1),5,IF(AND('Games &amp; Picks'!$R$30='Games &amp; Picks'!$E$30,'Games &amp; Picks'!$BB$30=0),5,0)))))</f>
        <v>0</v>
      </c>
      <c r="AF14" s="1">
        <f>IF('Games &amp; Picks'!E31="x","",IF($B14="","",IF(AND('Games &amp; Picks'!$R$31='Games &amp; Picks'!$E$31,'Games &amp; Picks'!$BB$31=1,'Games &amp; Picks'!$R$31='Games &amp; Picks'!$BC$31),10,IF(AND('Games &amp; Picks'!$R$31='Games &amp; Picks'!$E$31,'Games &amp; Picks'!$BB$31=1),5,IF(AND('Games &amp; Picks'!$R$31='Games &amp; Picks'!$E$31,'Games &amp; Picks'!$BB$31=0),5,0)))))</f>
        <v>0</v>
      </c>
      <c r="AG14" s="1">
        <f>IF('Games &amp; Picks'!E32="x","",IF($B14="","",IF(AND('Games &amp; Picks'!$R$32='Games &amp; Picks'!$E$32,'Games &amp; Picks'!$BB$32=1,'Games &amp; Picks'!$R$32='Games &amp; Picks'!$BC$32),10,IF(AND('Games &amp; Picks'!$R$32='Games &amp; Picks'!$E$32,'Games &amp; Picks'!$BB$32=1),5,IF(AND('Games &amp; Picks'!$R$32='Games &amp; Picks'!$E$32,'Games &amp; Picks'!$BB$32=0),5,0)))))</f>
        <v>5</v>
      </c>
      <c r="AH14" s="1">
        <f>IF('Games &amp; Picks'!E33="x","",IF($B14="","",IF(AND('Games &amp; Picks'!$R$33='Games &amp; Picks'!$E$33,'Games &amp; Picks'!$BB$33=1,'Games &amp; Picks'!$R$33='Games &amp; Picks'!$BC$33),20,IF(AND('Games &amp; Picks'!$R$33='Games &amp; Picks'!$E$33,'Games &amp; Picks'!$BB$33=1),10,IF(AND('Games &amp; Picks'!$R$33='Games &amp; Picks'!$E$33,'Games &amp; Picks'!$BB$33=0),10,0)))))</f>
        <v>0</v>
      </c>
      <c r="AI14" s="1">
        <f>IF('Games &amp; Picks'!E34="x","",IF($B14="","",IF(AND('Games &amp; Picks'!$R$34='Games &amp; Picks'!$E$34,'Games &amp; Picks'!$BB$34=1,'Games &amp; Picks'!$R$34='Games &amp; Picks'!$BC$34),10,IF(AND('Games &amp; Picks'!$R$34='Games &amp; Picks'!$E$34,'Games &amp; Picks'!$BB$34=1),5,IF(AND('Games &amp; Picks'!$R$34='Games &amp; Picks'!$E$34,'Games &amp; Picks'!$BB$34=0),5,0)))))</f>
        <v>0</v>
      </c>
      <c r="AJ14" s="1">
        <f>IF('Games &amp; Picks'!E35="x","",IF($B14="","",IF(AND('Games &amp; Picks'!$R$35='Games &amp; Picks'!$E$35,'Games &amp; Picks'!$BB$35=1,'Games &amp; Picks'!$R$35='Games &amp; Picks'!$BC$35),14,IF(AND('Games &amp; Picks'!$R$35='Games &amp; Picks'!$E$35,'Games &amp; Picks'!$BB$35=1),7,IF(AND('Games &amp; Picks'!$R$35='Games &amp; Picks'!$E$35,'Games &amp; Picks'!$BB$35=0),7,0)))))</f>
        <v>7</v>
      </c>
      <c r="AK14" s="1">
        <f>IF('Games &amp; Picks'!E36="x","",IF($B14="","",IF(AND('Games &amp; Picks'!$R$36='Games &amp; Picks'!$E$36,'Games &amp; Picks'!$BB$36=1,'Games &amp; Picks'!$R$36='Games &amp; Picks'!$BC$36),30,IF(AND('Games &amp; Picks'!$R$36='Games &amp; Picks'!$E$36,'Games &amp; Picks'!$BB$36=1),15,IF(AND('Games &amp; Picks'!$R$36='Games &amp; Picks'!$E$36,'Games &amp; Picks'!$BB$36=0),15,0)))))</f>
        <v>15</v>
      </c>
      <c r="AL14" s="47">
        <f>IF('Games &amp; Picks'!E37="x","",IF($B14="","",IF(AND('Games &amp; Picks'!$R$37='Games &amp; Picks'!$E$37,'Games &amp; Picks'!$BB$37=1,'Games &amp; Picks'!$R$37='Games &amp; Picks'!$BC$37),30,IF(AND('Games &amp; Picks'!$R$37='Games &amp; Picks'!$E$37,'Games &amp; Picks'!$BB$37=1),15,IF(AND('Games &amp; Picks'!$R$37='Games &amp; Picks'!$E$37,'Games &amp; Picks'!$BB$37=0),15,0)))))</f>
        <v>15</v>
      </c>
      <c r="AM14" s="47">
        <f>IF('Games &amp; Picks'!E38="x","",IF($B14="","",IF(AND('Games &amp; Picks'!$R$38='Games &amp; Picks'!$E$38,'Games &amp; Picks'!$BB$38=1,'Games &amp; Picks'!$R$38='Games &amp; Picks'!$BC$38),10,IF(AND('Games &amp; Picks'!$R$38='Games &amp; Picks'!$E$38,'Games &amp; Picks'!$BB$38=1),5,IF(AND('Games &amp; Picks'!$R$38='Games &amp; Picks'!$E$38,'Games &amp; Picks'!$BB$38=0),5,0)))))</f>
        <v>5</v>
      </c>
      <c r="AN14" s="1">
        <f>IF('Games &amp; Picks'!E39="x","",IF($B14="","",IF(AND('Games &amp; Picks'!$R$39='Games &amp; Picks'!$E$39,'Games &amp; Picks'!$BB$39=1,'Games &amp; Picks'!$R$39='Games &amp; Picks'!$BC$39),20,IF(AND('Games &amp; Picks'!$R$39='Games &amp; Picks'!$E$39,'Games &amp; Picks'!$BB$39=1),10,IF(AND('Games &amp; Picks'!$R$39='Games &amp; Picks'!$E$39,'Games &amp; Picks'!$BB$39=0),10,0)))))</f>
        <v>10</v>
      </c>
      <c r="AO14" s="1">
        <f>IF('Games &amp; Picks'!E40="x","",IF($B14="","",IF(AND('Games &amp; Picks'!$R$40='Games &amp; Picks'!$E$40,'Games &amp; Picks'!$BB$40=1,'Games &amp; Picks'!$R$40='Games &amp; Picks'!$BC$40),20,IF(AND('Games &amp; Picks'!$R$40='Games &amp; Picks'!$E$40,'Games &amp; Picks'!$BB$40=1),10,IF(AND('Games &amp; Picks'!$R$40='Games &amp; Picks'!$E$40,'Games &amp; Picks'!$BB$40=0),10,0)))))</f>
        <v>10</v>
      </c>
      <c r="AP14" s="1">
        <f>IF('Games &amp; Picks'!E41="x","",IF($B14="","",IF(AND('Games &amp; Picks'!$R$41='Games &amp; Picks'!$E$41,'Games &amp; Picks'!$BB$41=1,'Games &amp; Picks'!$R$41='Games &amp; Picks'!$BC$41),20,IF(AND('Games &amp; Picks'!$R$41='Games &amp; Picks'!$E$41,'Games &amp; Picks'!$BB$41=1),10,IF(AND('Games &amp; Picks'!$R$41='Games &amp; Picks'!$E$41,'Games &amp; Picks'!$BB$41=0),10,0)))))</f>
        <v>0</v>
      </c>
      <c r="AQ14" s="19">
        <f>IF('Games &amp; Picks'!$E$42="x","",IF($B14="","",IF('Games &amp; Picks'!R$42='Games &amp; Picks'!$E$42,30,0)))</f>
        <v>30</v>
      </c>
      <c r="AR14" s="62">
        <f>Streaks!N$48</f>
        <v>10</v>
      </c>
      <c r="AS14" s="62">
        <f>IF('Games &amp; Picks'!$E$41="x","",IF($B14="","",IF('New Years Bonus'!N$6=4,10,0)))</f>
        <v>0</v>
      </c>
      <c r="AT14" s="4">
        <f>IF('Games &amp; Picks'!E42="x","",IF($B14="","",IF('Playoff Bonus'!N$4=2,15,0)))</f>
        <v>15</v>
      </c>
      <c r="AU14" s="50">
        <f t="shared" si="1"/>
        <v>194</v>
      </c>
      <c r="AV14" s="42">
        <f t="shared" si="2"/>
        <v>0.51219512195121952</v>
      </c>
      <c r="AW14" s="28">
        <f>IF(B14="","",HLOOKUP(B14,Streaks!$B$1:$AT$42,AX14,FALSE))</f>
        <v>1</v>
      </c>
      <c r="AX14" s="69">
        <f t="shared" si="3"/>
        <v>42</v>
      </c>
    </row>
    <row r="15" spans="1:55" x14ac:dyDescent="0.2">
      <c r="A15" s="62">
        <f t="shared" si="0"/>
        <v>29</v>
      </c>
      <c r="B15" s="63" t="str">
        <f>IF('Games &amp; Picks'!S$1="","",'Games &amp; Picks'!S$1)</f>
        <v>Lewis DeLosa</v>
      </c>
      <c r="C15" s="22">
        <f>IF('Games &amp; Picks'!E2="x","",IF($B15="","",IF(AND('Games &amp; Picks'!$S$2='Games &amp; Picks'!$E$2,'Games &amp; Picks'!$BB$2=1,'Games &amp; Picks'!$S$2='Games &amp; Picks'!$BC$2),10,IF(AND('Games &amp; Picks'!$S$2='Games &amp; Picks'!$E$2,'Games &amp; Picks'!$BB$2=1),5,IF(AND('Games &amp; Picks'!$S$2='Games &amp; Picks'!$E$2,'Games &amp; Picks'!$BB$2=0),5,0)))))</f>
        <v>5</v>
      </c>
      <c r="D15" s="22">
        <f>IF('Games &amp; Picks'!E3="x","",IF($B15="","",IF(AND('Games &amp; Picks'!$S$3='Games &amp; Picks'!$E$3,'Games &amp; Picks'!$BB$3=1,'Games &amp; Picks'!$S$3='Games &amp; Picks'!$BC$3),10,IF(AND('Games &amp; Picks'!$S$3='Games &amp; Picks'!$E$3,'Games &amp; Picks'!$BB$3=1),5,IF(AND('Games &amp; Picks'!$S$3='Games &amp; Picks'!$E$3,'Games &amp; Picks'!$BB$3=0),5,0)))))</f>
        <v>0</v>
      </c>
      <c r="E15" s="22">
        <f>IF('Games &amp; Picks'!E4="x","",IF($B15="","",IF(AND('Games &amp; Picks'!$S$4='Games &amp; Picks'!$E$4,'Games &amp; Picks'!$BB$4=1,'Games &amp; Picks'!$S$4='Games &amp; Picks'!$BC$4),10,IF(AND('Games &amp; Picks'!$S$4='Games &amp; Picks'!$E$4,'Games &amp; Picks'!$BB$4=1),5,IF(AND('Games &amp; Picks'!$S$4='Games &amp; Picks'!$E$4,'Games &amp; Picks'!$BB$4=0),5,0)))))</f>
        <v>0</v>
      </c>
      <c r="F15" s="1">
        <f>IF('Games &amp; Picks'!E5="x","",IF($B15="","",IF(AND('Games &amp; Picks'!$S$5='Games &amp; Picks'!$E$5,'Games &amp; Picks'!$BB$5=1,'Games &amp; Picks'!$S$5='Games &amp; Picks'!$BC$5),10,IF(AND('Games &amp; Picks'!$S$5='Games &amp; Picks'!$E$5,'Games &amp; Picks'!$BB$5=1),5,IF(AND('Games &amp; Picks'!$S$5='Games &amp; Picks'!$E$5,'Games &amp; Picks'!$BB$5=0),5,0)))))</f>
        <v>0</v>
      </c>
      <c r="G15" s="1">
        <f>IF('Games &amp; Picks'!E6="x","",IF($B15="","",IF(AND('Games &amp; Picks'!$S$6='Games &amp; Picks'!$E$6,'Games &amp; Picks'!$BB$6=1,'Games &amp; Picks'!$S$6='Games &amp; Picks'!$BC$6),10,IF(AND('Games &amp; Picks'!$S$6='Games &amp; Picks'!$E$6,'Games &amp; Picks'!$BB$6=1),5,IF(AND('Games &amp; Picks'!$S$6='Games &amp; Picks'!$E$6,'Games &amp; Picks'!$BB$6=0),5,0)))))</f>
        <v>5</v>
      </c>
      <c r="H15" s="1">
        <f>IF('Games &amp; Picks'!E7="x","",IF($B15="","",IF(AND('Games &amp; Picks'!$S$7='Games &amp; Picks'!$E$7,'Games &amp; Picks'!$BB$7=1,'Games &amp; Picks'!$S$7='Games &amp; Picks'!$BC$7),10,IF(AND('Games &amp; Picks'!$S$7='Games &amp; Picks'!$E$7,'Games &amp; Picks'!$BB$7=1),5,IF(AND('Games &amp; Picks'!$S$7='Games &amp; Picks'!$E$7,'Games &amp; Picks'!$BB$7=0),5,0)))))</f>
        <v>0</v>
      </c>
      <c r="I15" s="1">
        <f>IF('Games &amp; Picks'!E8="x","",IF($B15="","",IF(AND('Games &amp; Picks'!$S$8='Games &amp; Picks'!$E$8,'Games &amp; Picks'!$BB$8=1,'Games &amp; Picks'!$S$8='Games &amp; Picks'!$BC$8),10,IF(AND('Games &amp; Picks'!$S$8='Games &amp; Picks'!$E$8,'Games &amp; Picks'!$BB$8=1),5,IF(AND('Games &amp; Picks'!$S$8='Games &amp; Picks'!$E$8,'Games &amp; Picks'!$BB$8=0),5,0)))))</f>
        <v>5</v>
      </c>
      <c r="J15" s="1">
        <f>IF('Games &amp; Picks'!E9="x","",IF($B15="","",IF(AND('Games &amp; Picks'!$S$9='Games &amp; Picks'!$E$9,'Games &amp; Picks'!$BB$9=1,'Games &amp; Picks'!$S$9='Games &amp; Picks'!$BC$9),10,IF(AND('Games &amp; Picks'!$S$9='Games &amp; Picks'!$E$9,'Games &amp; Picks'!$BB$9=1),5,IF(AND('Games &amp; Picks'!$S$9='Games &amp; Picks'!$E$9,'Games &amp; Picks'!$BB$9=0),5,0)))))</f>
        <v>5</v>
      </c>
      <c r="K15" s="1">
        <f>IF('Games &amp; Picks'!E10="x","",IF($B15="","",IF(AND('Games &amp; Picks'!$S$10='Games &amp; Picks'!$E$10,'Games &amp; Picks'!$BB$10=1,'Games &amp; Picks'!$S$10='Games &amp; Picks'!$BC$10),10,IF(AND('Games &amp; Picks'!$S$10='Games &amp; Picks'!$E$10,'Games &amp; Picks'!$BB$10=1),5,IF(AND('Games &amp; Picks'!$S$10='Games &amp; Picks'!$E$10,'Games &amp; Picks'!$BB$10=0),5,0)))))</f>
        <v>0</v>
      </c>
      <c r="L15" s="1">
        <f>IF('Games &amp; Picks'!E11="x","",IF($B15="","",IF(AND('Games &amp; Picks'!$S$11='Games &amp; Picks'!$E$11,'Games &amp; Picks'!$BB$11=1,'Games &amp; Picks'!$S$11='Games &amp; Picks'!$BC$11),10,IF(AND('Games &amp; Picks'!$S$11='Games &amp; Picks'!$E$11,'Games &amp; Picks'!$BB$11=1),5,IF(AND('Games &amp; Picks'!$S$11='Games &amp; Picks'!$E$11,'Games &amp; Picks'!$BB$11=0),5,0)))))</f>
        <v>0</v>
      </c>
      <c r="M15" s="1">
        <f>IF('Games &amp; Picks'!E12="x","",IF($B15="","",IF(AND('Games &amp; Picks'!$S$12='Games &amp; Picks'!$E$12,'Games &amp; Picks'!$BB$12=1,'Games &amp; Picks'!$S$12='Games &amp; Picks'!$BC$12),10,IF(AND('Games &amp; Picks'!$S$12='Games &amp; Picks'!$E$12,'Games &amp; Picks'!$BB$12=1),5,IF(AND('Games &amp; Picks'!$S$12='Games &amp; Picks'!$E$12,'Games &amp; Picks'!$BB$12=0),5,0)))))</f>
        <v>5</v>
      </c>
      <c r="N15" s="1">
        <f>IF('Games &amp; Picks'!E13="x","",IF($B15="","",IF(AND('Games &amp; Picks'!$S$13='Games &amp; Picks'!$E$13,'Games &amp; Picks'!$BB$13=1,'Games &amp; Picks'!$S$13='Games &amp; Picks'!$BC$13),10,IF(AND('Games &amp; Picks'!$S$13='Games &amp; Picks'!$E$13,'Games &amp; Picks'!$BB$13=1),5,IF(AND('Games &amp; Picks'!$S$13='Games &amp; Picks'!$E$13,'Games &amp; Picks'!$BB$13=0),5,0)))))</f>
        <v>0</v>
      </c>
      <c r="O15" s="1">
        <f>IF('Games &amp; Picks'!E14="x","",IF($B15="","",IF(AND('Games &amp; Picks'!$S$14='Games &amp; Picks'!$E$14,'Games &amp; Picks'!$BB$14=1,'Games &amp; Picks'!$S$14='Games &amp; Picks'!$BC$14),10,IF(AND('Games &amp; Picks'!$S$14='Games &amp; Picks'!$E$14,'Games &amp; Picks'!$BB$14=1),5,IF(AND('Games &amp; Picks'!$S$14='Games &amp; Picks'!$E$14,'Games &amp; Picks'!$BB$14=0),5,0)))))</f>
        <v>5</v>
      </c>
      <c r="P15" s="1">
        <f>IF('Games &amp; Picks'!E15="x","",IF($B15="","",IF(AND('Games &amp; Picks'!$S$15='Games &amp; Picks'!$E$15,'Games &amp; Picks'!$BB$15=1,'Games &amp; Picks'!$S$15='Games &amp; Picks'!$BC$15),10,IF(AND('Games &amp; Picks'!$S$15='Games &amp; Picks'!$E$15,'Games &amp; Picks'!$BB$15=1),5,IF(AND('Games &amp; Picks'!$S$15='Games &amp; Picks'!$E$15,'Games &amp; Picks'!$BB$15=0),5,0)))))</f>
        <v>5</v>
      </c>
      <c r="Q15" s="1">
        <f>IF('Games &amp; Picks'!E16="x","",IF($B15="","",IF(AND('Games &amp; Picks'!$S$16='Games &amp; Picks'!$E$16,'Games &amp; Picks'!$BB$16=1,'Games &amp; Picks'!$S$16='Games &amp; Picks'!$BC$16),10,IF(AND('Games &amp; Picks'!$S$16='Games &amp; Picks'!$E$16,'Games &amp; Picks'!$BB$16=1),5,IF(AND('Games &amp; Picks'!$S$16='Games &amp; Picks'!$E$16,'Games &amp; Picks'!$BB$16=0),5,0)))))</f>
        <v>5</v>
      </c>
      <c r="R15" s="1">
        <f>IF('Games &amp; Picks'!E17="x","",IF($B15="","",IF(AND('Games &amp; Picks'!$S$17='Games &amp; Picks'!$E$17,'Games &amp; Picks'!$BB$17=1,'Games &amp; Picks'!$S$17='Games &amp; Picks'!$BC$17),10,IF(AND('Games &amp; Picks'!$S$17='Games &amp; Picks'!$E$17,'Games &amp; Picks'!$BB$17=1),5,IF(AND('Games &amp; Picks'!$S$17='Games &amp; Picks'!$E$17,'Games &amp; Picks'!$BB$17=0),5,0)))))</f>
        <v>5</v>
      </c>
      <c r="S15" s="1">
        <f>IF('Games &amp; Picks'!E18="x","",IF($B15="","",IF(AND('Games &amp; Picks'!$S$18='Games &amp; Picks'!$E$18,'Games &amp; Picks'!$BB$18=1,'Games &amp; Picks'!$S$18='Games &amp; Picks'!$BC$18),10,IF(AND('Games &amp; Picks'!$S$18='Games &amp; Picks'!$E$18,'Games &amp; Picks'!$BB$18=1),5,IF(AND('Games &amp; Picks'!$S$18='Games &amp; Picks'!$E$18,'Games &amp; Picks'!$BB$18=0),5,0)))))</f>
        <v>0</v>
      </c>
      <c r="T15" s="22">
        <f>IF('Games &amp; Picks'!E19="x","",IF($B15="","",IF(AND('Games &amp; Picks'!$S$19='Games &amp; Picks'!$E$19,'Games &amp; Picks'!$BB$19=1,'Games &amp; Picks'!$S$19='Games &amp; Picks'!$BC$19),10,IF(AND('Games &amp; Picks'!$S$19='Games &amp; Picks'!$E$19,'Games &amp; Picks'!$BB$19=1),5,IF(AND('Games &amp; Picks'!$S$19='Games &amp; Picks'!$E$19,'Games &amp; Picks'!$BB$19=0),5,0)))))</f>
        <v>0</v>
      </c>
      <c r="U15" s="1">
        <f>IF('Games &amp; Picks'!E20="x","",IF($B15="","",IF(AND('Games &amp; Picks'!$S$20='Games &amp; Picks'!$E$20,'Games &amp; Picks'!$BB$20=1,'Games &amp; Picks'!$S$20='Games &amp; Picks'!$BC$20),10,IF(AND('Games &amp; Picks'!$S$20='Games &amp; Picks'!$E$20,'Games &amp; Picks'!$BB$20=1),5,IF(AND('Games &amp; Picks'!$S$20='Games &amp; Picks'!$E$20,'Games &amp; Picks'!$BB$20=0),5,0)))))</f>
        <v>0</v>
      </c>
      <c r="V15" s="1">
        <f>IF('Games &amp; Picks'!E21="x","",IF($B15="","",IF(AND('Games &amp; Picks'!$S$21='Games &amp; Picks'!$E$21,'Games &amp; Picks'!$BB$21=1,'Games &amp; Picks'!$S$21='Games &amp; Picks'!$BC$21),10,IF(AND('Games &amp; Picks'!$S$21='Games &amp; Picks'!$E$21,'Games &amp; Picks'!$BB$21=1),5,IF(AND('Games &amp; Picks'!$S$21='Games &amp; Picks'!$E$21,'Games &amp; Picks'!$BB$21=0),5,0)))))</f>
        <v>5</v>
      </c>
      <c r="W15" s="1">
        <f>IF('Games &amp; Picks'!E22="x","",IF($B15="","",IF(AND('Games &amp; Picks'!$S$22='Games &amp; Picks'!$E$22,'Games &amp; Picks'!$BB$22=1,'Games &amp; Picks'!$S$22='Games &amp; Picks'!$BC$22),10,IF(AND('Games &amp; Picks'!$S$22='Games &amp; Picks'!$E$22,'Games &amp; Picks'!$BB$22=1),5,IF(AND('Games &amp; Picks'!$S$22='Games &amp; Picks'!$E$22,'Games &amp; Picks'!$BB$22=0),5,0)))))</f>
        <v>0</v>
      </c>
      <c r="X15" s="2">
        <f>IF('Games &amp; Picks'!E23="x","",IF($B15="","",IF(AND('Games &amp; Picks'!$S$23='Games &amp; Picks'!$E$23,'Games &amp; Picks'!$BB$23=1,'Games &amp; Picks'!$S$23='Games &amp; Picks'!$BC$23),10,IF(AND('Games &amp; Picks'!$S$23='Games &amp; Picks'!$E$23,'Games &amp; Picks'!$BB$23=1),5,IF(AND('Games &amp; Picks'!$S$23='Games &amp; Picks'!$E$23,'Games &amp; Picks'!$BB$23=0),5,0)))))</f>
        <v>0</v>
      </c>
      <c r="Y15" s="1">
        <f>IF('Games &amp; Picks'!E24="x","",IF($B15="","",IF(AND('Games &amp; Picks'!$S$24='Games &amp; Picks'!$E$24,'Games &amp; Picks'!$BB$24=1,'Games &amp; Picks'!$S$24='Games &amp; Picks'!$BC$24),10,IF(AND('Games &amp; Picks'!$S$24='Games &amp; Picks'!$E$24,'Games &amp; Picks'!$BB$24=1),5,IF(AND('Games &amp; Picks'!$S$24='Games &amp; Picks'!$E$24,'Games &amp; Picks'!$BB$24=0),5,0)))))</f>
        <v>5</v>
      </c>
      <c r="Z15" s="1">
        <f>IF('Games &amp; Picks'!E25="x","",IF($B15="","",IF(AND('Games &amp; Picks'!$S$25='Games &amp; Picks'!$E$25,'Games &amp; Picks'!$BB$25=1,'Games &amp; Picks'!$S$25='Games &amp; Picks'!$BC$25),10,IF(AND('Games &amp; Picks'!$S$25='Games &amp; Picks'!$E$25,'Games &amp; Picks'!$BB$25=1),5,IF(AND('Games &amp; Picks'!$S$25='Games &amp; Picks'!$E$25,'Games &amp; Picks'!$BB$25=0),5,0)))))</f>
        <v>0</v>
      </c>
      <c r="AA15" s="1">
        <f>IF('Games &amp; Picks'!E26="x","",IF($B15="","",IF(AND('Games &amp; Picks'!$S$26='Games &amp; Picks'!$E$26,'Games &amp; Picks'!$BB$26=1,'Games &amp; Picks'!$S$26='Games &amp; Picks'!$BC$26),10,IF(AND('Games &amp; Picks'!$S$26='Games &amp; Picks'!$E$26,'Games &amp; Picks'!$BB$26=1),5,IF(AND('Games &amp; Picks'!$S$26='Games &amp; Picks'!$E$26,'Games &amp; Picks'!$BB$26=0),5,0)))))</f>
        <v>0</v>
      </c>
      <c r="AB15" s="1">
        <f>IF('Games &amp; Picks'!E27="x","",IF($B15="","",IF(AND('Games &amp; Picks'!$S$27='Games &amp; Picks'!$E$27,'Games &amp; Picks'!$BB$27=1,'Games &amp; Picks'!$S$27='Games &amp; Picks'!$BC$27),10,IF(AND('Games &amp; Picks'!$S$27='Games &amp; Picks'!$E$27,'Games &amp; Picks'!$BB$27=1),5,IF(AND('Games &amp; Picks'!$S$27='Games &amp; Picks'!$E$27,'Games &amp; Picks'!$BB$27=0),5,0)))))</f>
        <v>5</v>
      </c>
      <c r="AC15" s="1">
        <f>IF('Games &amp; Picks'!E28="x","",IF($B15="","",IF(AND('Games &amp; Picks'!$S$28='Games &amp; Picks'!$E$28,'Games &amp; Picks'!$BB$28=1,'Games &amp; Picks'!$S$28='Games &amp; Picks'!$BC$28),14,IF(AND('Games &amp; Picks'!$S$28='Games &amp; Picks'!$E$28,'Games &amp; Picks'!$BB$28=1),7,IF(AND('Games &amp; Picks'!$S$28='Games &amp; Picks'!$E$28,'Games &amp; Picks'!$BB$28=0),7,0)))))</f>
        <v>7</v>
      </c>
      <c r="AD15">
        <f>IF('Games &amp; Picks'!E29="x","",IF($B15="","",IF(AND('Games &amp; Picks'!$S$29='Games &amp; Picks'!$E$29,'Games &amp; Picks'!$BB$29=1,'Games &amp; Picks'!$S$29='Games &amp; Picks'!$BC$29),10,IF(AND('Games &amp; Picks'!$S$29='Games &amp; Picks'!$E$29,'Games &amp; Picks'!$BB$29=1),5,IF(AND('Games &amp; Picks'!$S$29='Games &amp; Picks'!$E$29,'Games &amp; Picks'!$BB$29=0),5,0)))))</f>
        <v>5</v>
      </c>
      <c r="AE15" s="1">
        <f>IF('Games &amp; Picks'!E30="x","",IF($B15="","",IF(AND('Games &amp; Picks'!$S$30='Games &amp; Picks'!$E$30,'Games &amp; Picks'!$BB$30=1,'Games &amp; Picks'!$S$30='Games &amp; Picks'!$BC$30),10,IF(AND('Games &amp; Picks'!$S$30='Games &amp; Picks'!$E$30,'Games &amp; Picks'!$BB$30=1),5,IF(AND('Games &amp; Picks'!$S$30='Games &amp; Picks'!$E$30,'Games &amp; Picks'!$BB$30=0),5,0)))))</f>
        <v>0</v>
      </c>
      <c r="AF15" s="1">
        <f>IF('Games &amp; Picks'!E31="x","",IF($B15="","",IF(AND('Games &amp; Picks'!$S$31='Games &amp; Picks'!$E$31,'Games &amp; Picks'!$BB$31=1,'Games &amp; Picks'!$S$31='Games &amp; Picks'!$BC$31),10,IF(AND('Games &amp; Picks'!$S$31='Games &amp; Picks'!$E$31,'Games &amp; Picks'!$BB$31=1),5,IF(AND('Games &amp; Picks'!$S$31='Games &amp; Picks'!$E$31,'Games &amp; Picks'!$BB$31=0),5,0)))))</f>
        <v>0</v>
      </c>
      <c r="AG15" s="1">
        <f>IF('Games &amp; Picks'!E32="x","",IF($B15="","",IF(AND('Games &amp; Picks'!$S$32='Games &amp; Picks'!$E$32,'Games &amp; Picks'!$BB$32=1,'Games &amp; Picks'!$S$32='Games &amp; Picks'!$BC$32),10,IF(AND('Games &amp; Picks'!$S$32='Games &amp; Picks'!$E$32,'Games &amp; Picks'!$BB$32=1),5,IF(AND('Games &amp; Picks'!$S$32='Games &amp; Picks'!$E$32,'Games &amp; Picks'!$BB$32=0),5,0)))))</f>
        <v>5</v>
      </c>
      <c r="AH15" s="1">
        <f>IF('Games &amp; Picks'!E33="x","",IF($B15="","",IF(AND('Games &amp; Picks'!$S$33='Games &amp; Picks'!$E$33,'Games &amp; Picks'!$BB$33=1,'Games &amp; Picks'!$S$33='Games &amp; Picks'!$BC$33),20,IF(AND('Games &amp; Picks'!$S$33='Games &amp; Picks'!$E$33,'Games &amp; Picks'!$BB$33=1),10,IF(AND('Games &amp; Picks'!$S$33='Games &amp; Picks'!$E$33,'Games &amp; Picks'!$BB$33=0),10,0)))))</f>
        <v>0</v>
      </c>
      <c r="AI15" s="1">
        <f>IF('Games &amp; Picks'!E34="x","",IF($B15="","",IF(AND('Games &amp; Picks'!$S$34='Games &amp; Picks'!$E$34,'Games &amp; Picks'!$BB$34=1,'Games &amp; Picks'!$S$34='Games &amp; Picks'!$BC$34),10,IF(AND('Games &amp; Picks'!$S$34='Games &amp; Picks'!$E$34,'Games &amp; Picks'!$BB$34=1),5,IF(AND('Games &amp; Picks'!$S$34='Games &amp; Picks'!$E$34,'Games &amp; Picks'!$BB$34=0),5,0)))))</f>
        <v>0</v>
      </c>
      <c r="AJ15" s="1">
        <f>IF('Games &amp; Picks'!E35="x","",IF($B15="","",IF(AND('Games &amp; Picks'!$S$35='Games &amp; Picks'!$E$35,'Games &amp; Picks'!$BB$35=1,'Games &amp; Picks'!$S$35='Games &amp; Picks'!$BC$35),14,IF(AND('Games &amp; Picks'!$S$35='Games &amp; Picks'!$E$35,'Games &amp; Picks'!$BB$35=1),7,IF(AND('Games &amp; Picks'!$S$35='Games &amp; Picks'!$E$35,'Games &amp; Picks'!$BB$35=0),7,0)))))</f>
        <v>0</v>
      </c>
      <c r="AK15" s="1">
        <f>IF('Games &amp; Picks'!E36="x","",IF($B15="","",IF(AND('Games &amp; Picks'!$S$36='Games &amp; Picks'!$E$36,'Games &amp; Picks'!$BB$36=1,'Games &amp; Picks'!$S$36='Games &amp; Picks'!$BC$36),30,IF(AND('Games &amp; Picks'!$S$36='Games &amp; Picks'!$E$36,'Games &amp; Picks'!$BB$36=1),15,IF(AND('Games &amp; Picks'!$S$36='Games &amp; Picks'!$E$36,'Games &amp; Picks'!$BB$36=0),15,0)))))</f>
        <v>15</v>
      </c>
      <c r="AL15" s="47">
        <f>IF('Games &amp; Picks'!E37="x","",IF($B15="","",IF(AND('Games &amp; Picks'!$S$37='Games &amp; Picks'!$E$37,'Games &amp; Picks'!$BB$37=1,'Games &amp; Picks'!$S$37='Games &amp; Picks'!$BC$37),30,IF(AND('Games &amp; Picks'!$S$37='Games &amp; Picks'!$E$37,'Games &amp; Picks'!$BB$37=1),15,IF(AND('Games &amp; Picks'!$S$37='Games &amp; Picks'!$E$37,'Games &amp; Picks'!$BB$37=0),15,0)))))</f>
        <v>0</v>
      </c>
      <c r="AM15" s="47">
        <f>IF('Games &amp; Picks'!E38="x","",IF($B15="","",IF(AND('Games &amp; Picks'!$S$38='Games &amp; Picks'!$E$38,'Games &amp; Picks'!$BB$38=1,'Games &amp; Picks'!$S$38='Games &amp; Picks'!$BC$38),10,IF(AND('Games &amp; Picks'!$S$38='Games &amp; Picks'!$E$38,'Games &amp; Picks'!$BB$38=1),5,IF(AND('Games &amp; Picks'!$S$38='Games &amp; Picks'!$E$38,'Games &amp; Picks'!$BB$38=0),5,0)))))</f>
        <v>5</v>
      </c>
      <c r="AN15" s="1">
        <f>IF('Games &amp; Picks'!E39="x","",IF($B15="","",IF(AND('Games &amp; Picks'!$S$39='Games &amp; Picks'!$E$39,'Games &amp; Picks'!$BB$39=1,'Games &amp; Picks'!$S$39='Games &amp; Picks'!$BC$39),20,IF(AND('Games &amp; Picks'!$S$39='Games &amp; Picks'!$E$39,'Games &amp; Picks'!$BB$39=1),10,IF(AND('Games &amp; Picks'!$S$39='Games &amp; Picks'!$E$39,'Games &amp; Picks'!$BB$39=0),10,0)))))</f>
        <v>10</v>
      </c>
      <c r="AO15" s="1">
        <f>IF('Games &amp; Picks'!E40="x","",IF($B15="","",IF(AND('Games &amp; Picks'!$S$40='Games &amp; Picks'!$E$40,'Games &amp; Picks'!$BB$40=1,'Games &amp; Picks'!$S$40='Games &amp; Picks'!$BC$40),20,IF(AND('Games &amp; Picks'!$S$40='Games &amp; Picks'!$E$40,'Games &amp; Picks'!$BB$40=1),10,IF(AND('Games &amp; Picks'!$S$40='Games &amp; Picks'!$E$40,'Games &amp; Picks'!$BB$40=0),10,0)))))</f>
        <v>10</v>
      </c>
      <c r="AP15" s="1">
        <f>IF('Games &amp; Picks'!E41="x","",IF($B15="","",IF(AND('Games &amp; Picks'!$S$41='Games &amp; Picks'!$E$41,'Games &amp; Picks'!$BB$41=1,'Games &amp; Picks'!$S$41='Games &amp; Picks'!$BC$41),20,IF(AND('Games &amp; Picks'!$S$41='Games &amp; Picks'!$E$41,'Games &amp; Picks'!$BB$41=1),10,IF(AND('Games &amp; Picks'!$S$41='Games &amp; Picks'!$E$41,'Games &amp; Picks'!$BB$41=0),10,0)))))</f>
        <v>10</v>
      </c>
      <c r="AQ15" s="19">
        <f>IF('Games &amp; Picks'!$E$42="x","",IF($B15="","",IF('Games &amp; Picks'!S$42='Games &amp; Picks'!$E$42,30,0)))</f>
        <v>0</v>
      </c>
      <c r="AR15" s="62">
        <f>Streaks!O$48</f>
        <v>0</v>
      </c>
      <c r="AS15" s="62">
        <f>IF('Games &amp; Picks'!$E$41="x","",IF($B15="","",IF('New Years Bonus'!O$6=4,10,0)))</f>
        <v>0</v>
      </c>
      <c r="AT15" s="4">
        <f>IF('Games &amp; Picks'!E42="x","",IF($B15="","",IF('Playoff Bonus'!O$4=2,15,0)))</f>
        <v>0</v>
      </c>
      <c r="AU15" s="50">
        <f t="shared" si="1"/>
        <v>127</v>
      </c>
      <c r="AV15" s="42">
        <f t="shared" si="2"/>
        <v>0.48780487804878048</v>
      </c>
      <c r="AW15" s="28">
        <f>IF(B15="","",HLOOKUP(B15,Streaks!$B$1:$AT$42,AX15,FALSE))</f>
        <v>0</v>
      </c>
      <c r="AX15" s="69">
        <f t="shared" si="3"/>
        <v>42</v>
      </c>
    </row>
    <row r="16" spans="1:55" x14ac:dyDescent="0.2">
      <c r="A16" s="62">
        <f t="shared" si="0"/>
        <v>32</v>
      </c>
      <c r="B16" s="63" t="str">
        <f>IF('Games &amp; Picks'!T$1="","",'Games &amp; Picks'!T$1)</f>
        <v>David Stradling</v>
      </c>
      <c r="C16" s="22">
        <f>IF('Games &amp; Picks'!E2="x","",IF($B16="","",IF(AND('Games &amp; Picks'!$T$2='Games &amp; Picks'!$E$2,'Games &amp; Picks'!$BB$2=1,'Games &amp; Picks'!$T$2='Games &amp; Picks'!$BC$2),10,IF(AND('Games &amp; Picks'!$T$2='Games &amp; Picks'!$E$2,'Games &amp; Picks'!$BB$2=1),5,IF(AND('Games &amp; Picks'!$T$2='Games &amp; Picks'!$E$2,'Games &amp; Picks'!$BB$2=0),5,0)))))</f>
        <v>0</v>
      </c>
      <c r="D16" s="22">
        <f>IF('Games &amp; Picks'!E3="x","",IF($B16="","",IF(AND('Games &amp; Picks'!$T$3='Games &amp; Picks'!$E$3,'Games &amp; Picks'!$BB$3=1,'Games &amp; Picks'!$T$3='Games &amp; Picks'!$BC$3),10,IF(AND('Games &amp; Picks'!$T$3='Games &amp; Picks'!$E$3,'Games &amp; Picks'!$BB$3=1),5,IF(AND('Games &amp; Picks'!$T$3='Games &amp; Picks'!$E$3,'Games &amp; Picks'!$BB$3=0),5,0)))))</f>
        <v>0</v>
      </c>
      <c r="E16" s="22">
        <f>IF('Games &amp; Picks'!E4="x","",IF($B16="","",IF(AND('Games &amp; Picks'!$T$4='Games &amp; Picks'!$E$4,'Games &amp; Picks'!$BB$4=1,'Games &amp; Picks'!$T$4='Games &amp; Picks'!$BC$4),10,IF(AND('Games &amp; Picks'!$T$4='Games &amp; Picks'!$E$4,'Games &amp; Picks'!$BB$4=1),5,IF(AND('Games &amp; Picks'!$T$4='Games &amp; Picks'!$E$4,'Games &amp; Picks'!$BB$4=0),5,0)))))</f>
        <v>0</v>
      </c>
      <c r="F16" s="1">
        <f>IF('Games &amp; Picks'!E5="x","",IF($B16="","",IF(AND('Games &amp; Picks'!$T$5='Games &amp; Picks'!$E$5,'Games &amp; Picks'!$BB$5=1,'Games &amp; Picks'!$T$5='Games &amp; Picks'!$BC$5),10,IF(AND('Games &amp; Picks'!$T$5='Games &amp; Picks'!$E$5,'Games &amp; Picks'!$BB$5=1),5,IF(AND('Games &amp; Picks'!$T$5='Games &amp; Picks'!$E$5,'Games &amp; Picks'!$BB$5=0),5,0)))))</f>
        <v>0</v>
      </c>
      <c r="G16" s="1">
        <f>IF('Games &amp; Picks'!E6="x","",IF($B16="","",IF(AND('Games &amp; Picks'!$T$6='Games &amp; Picks'!$E$6,'Games &amp; Picks'!$BB$6=1,'Games &amp; Picks'!$T$6='Games &amp; Picks'!$BC$6),10,IF(AND('Games &amp; Picks'!$T$6='Games &amp; Picks'!$E$6,'Games &amp; Picks'!$BB$6=1),5,IF(AND('Games &amp; Picks'!$T$6='Games &amp; Picks'!$E$6,'Games &amp; Picks'!$BB$6=0),5,0)))))</f>
        <v>5</v>
      </c>
      <c r="H16" s="1">
        <f>IF('Games &amp; Picks'!E7="x","",IF($B16="","",IF(AND('Games &amp; Picks'!$T$7='Games &amp; Picks'!$E$7,'Games &amp; Picks'!$BB$7=1,'Games &amp; Picks'!$T$7='Games &amp; Picks'!$BC$7),10,IF(AND('Games &amp; Picks'!$T$7='Games &amp; Picks'!$E$7,'Games &amp; Picks'!$BB$7=1),5,IF(AND('Games &amp; Picks'!$T$7='Games &amp; Picks'!$E$7,'Games &amp; Picks'!$BB$7=0),5,0)))))</f>
        <v>5</v>
      </c>
      <c r="I16" s="1">
        <f>IF('Games &amp; Picks'!E8="x","",IF($B16="","",IF(AND('Games &amp; Picks'!$T$8='Games &amp; Picks'!$E$8,'Games &amp; Picks'!$BB$8=1,'Games &amp; Picks'!$T$8='Games &amp; Picks'!$BC$8),10,IF(AND('Games &amp; Picks'!$T$8='Games &amp; Picks'!$E$8,'Games &amp; Picks'!$BB$8=1),5,IF(AND('Games &amp; Picks'!$T$8='Games &amp; Picks'!$E$8,'Games &amp; Picks'!$BB$8=0),5,0)))))</f>
        <v>0</v>
      </c>
      <c r="J16" s="1">
        <f>IF('Games &amp; Picks'!E9="x","",IF($B16="","",IF(AND('Games &amp; Picks'!$T$9='Games &amp; Picks'!$E$9,'Games &amp; Picks'!$BB$9=1,'Games &amp; Picks'!$T$9='Games &amp; Picks'!$BC$9),10,IF(AND('Games &amp; Picks'!$T$9='Games &amp; Picks'!$E$9,'Games &amp; Picks'!$BB$9=1),5,IF(AND('Games &amp; Picks'!$T$9='Games &amp; Picks'!$E$9,'Games &amp; Picks'!$BB$9=0),5,0)))))</f>
        <v>5</v>
      </c>
      <c r="K16" s="1">
        <f>IF('Games &amp; Picks'!E10="x","",IF($B16="","",IF(AND('Games &amp; Picks'!$T$10='Games &amp; Picks'!$E$10,'Games &amp; Picks'!$BB$10=1,'Games &amp; Picks'!$T$10='Games &amp; Picks'!$BC$10),10,IF(AND('Games &amp; Picks'!$T$10='Games &amp; Picks'!$E$10,'Games &amp; Picks'!$BB$10=1),5,IF(AND('Games &amp; Picks'!$T$10='Games &amp; Picks'!$E$10,'Games &amp; Picks'!$BB$10=0),5,0)))))</f>
        <v>0</v>
      </c>
      <c r="L16" s="1">
        <f>IF('Games &amp; Picks'!E11="x","",IF($B16="","",IF(AND('Games &amp; Picks'!$T$11='Games &amp; Picks'!$E$11,'Games &amp; Picks'!$BB$11=1,'Games &amp; Picks'!$T$11='Games &amp; Picks'!$BC$11),10,IF(AND('Games &amp; Picks'!$T$11='Games &amp; Picks'!$E$11,'Games &amp; Picks'!$BB$11=1),5,IF(AND('Games &amp; Picks'!$T$11='Games &amp; Picks'!$E$11,'Games &amp; Picks'!$BB$11=0),5,0)))))</f>
        <v>5</v>
      </c>
      <c r="M16" s="1">
        <f>IF('Games &amp; Picks'!E12="x","",IF($B16="","",IF(AND('Games &amp; Picks'!$T$12='Games &amp; Picks'!$E$12,'Games &amp; Picks'!$BB$12=1,'Games &amp; Picks'!$T$12='Games &amp; Picks'!$BC$12),10,IF(AND('Games &amp; Picks'!$T$12='Games &amp; Picks'!$E$12,'Games &amp; Picks'!$BB$12=1),5,IF(AND('Games &amp; Picks'!$T$12='Games &amp; Picks'!$E$12,'Games &amp; Picks'!$BB$12=0),5,0)))))</f>
        <v>0</v>
      </c>
      <c r="N16" s="1">
        <f>IF('Games &amp; Picks'!E13="x","",IF($B16="","",IF(AND('Games &amp; Picks'!$T$13='Games &amp; Picks'!$E$13,'Games &amp; Picks'!$BB$13=1,'Games &amp; Picks'!$T$13='Games &amp; Picks'!$BC$13),10,IF(AND('Games &amp; Picks'!$T$13='Games &amp; Picks'!$E$13,'Games &amp; Picks'!$BB$13=1),5,IF(AND('Games &amp; Picks'!$T$13='Games &amp; Picks'!$E$13,'Games &amp; Picks'!$BB$13=0),5,0)))))</f>
        <v>0</v>
      </c>
      <c r="O16" s="1">
        <f>IF('Games &amp; Picks'!E14="x","",IF($B16="","",IF(AND('Games &amp; Picks'!$T$14='Games &amp; Picks'!$E$14,'Games &amp; Picks'!$BB$14=1,'Games &amp; Picks'!$T$14='Games &amp; Picks'!$BC$14),10,IF(AND('Games &amp; Picks'!$T$14='Games &amp; Picks'!$E$14,'Games &amp; Picks'!$BB$14=1),5,IF(AND('Games &amp; Picks'!$T$14='Games &amp; Picks'!$E$14,'Games &amp; Picks'!$BB$14=0),5,0)))))</f>
        <v>0</v>
      </c>
      <c r="P16" s="1">
        <f>IF('Games &amp; Picks'!E15="x","",IF($B16="","",IF(AND('Games &amp; Picks'!$T$15='Games &amp; Picks'!$E$15,'Games &amp; Picks'!$BB$15=1,'Games &amp; Picks'!$T$15='Games &amp; Picks'!$BC$15),10,IF(AND('Games &amp; Picks'!$T$15='Games &amp; Picks'!$E$15,'Games &amp; Picks'!$BB$15=1),5,IF(AND('Games &amp; Picks'!$T$15='Games &amp; Picks'!$E$15,'Games &amp; Picks'!$BB$15=0),5,0)))))</f>
        <v>5</v>
      </c>
      <c r="Q16" s="1">
        <f>IF('Games &amp; Picks'!E16="x","",IF($B16="","",IF(AND('Games &amp; Picks'!$T$16='Games &amp; Picks'!$E$16,'Games &amp; Picks'!$BB$16=1,'Games &amp; Picks'!$T$16='Games &amp; Picks'!$BC$16),10,IF(AND('Games &amp; Picks'!$T$16='Games &amp; Picks'!$E$16,'Games &amp; Picks'!$BB$16=1),5,IF(AND('Games &amp; Picks'!$T$16='Games &amp; Picks'!$E$16,'Games &amp; Picks'!$BB$16=0),5,0)))))</f>
        <v>0</v>
      </c>
      <c r="R16" s="1">
        <f>IF('Games &amp; Picks'!E17="x","",IF($B16="","",IF(AND('Games &amp; Picks'!$T$17='Games &amp; Picks'!$E$17,'Games &amp; Picks'!$BB$17=1,'Games &amp; Picks'!$T$17='Games &amp; Picks'!$BC$17),10,IF(AND('Games &amp; Picks'!$T$17='Games &amp; Picks'!$E$17,'Games &amp; Picks'!$BB$17=1),5,IF(AND('Games &amp; Picks'!$T$17='Games &amp; Picks'!$E$17,'Games &amp; Picks'!$BB$17=0),5,0)))))</f>
        <v>5</v>
      </c>
      <c r="S16" s="1">
        <f>IF('Games &amp; Picks'!E18="x","",IF($B16="","",IF(AND('Games &amp; Picks'!$T$18='Games &amp; Picks'!$E$18,'Games &amp; Picks'!$BB$18=1,'Games &amp; Picks'!$T$18='Games &amp; Picks'!$BC$18),10,IF(AND('Games &amp; Picks'!$T$18='Games &amp; Picks'!$E$18,'Games &amp; Picks'!$BB$18=1),5,IF(AND('Games &amp; Picks'!$T$18='Games &amp; Picks'!$E$18,'Games &amp; Picks'!$BB$18=0),5,0)))))</f>
        <v>5</v>
      </c>
      <c r="T16" s="22">
        <f>IF('Games &amp; Picks'!E19="x","",IF($B16="","",IF(AND('Games &amp; Picks'!$T$19='Games &amp; Picks'!$E$19,'Games &amp; Picks'!$BB$19=1,'Games &amp; Picks'!$T$19='Games &amp; Picks'!$BC$19),10,IF(AND('Games &amp; Picks'!$T$19='Games &amp; Picks'!$E$19,'Games &amp; Picks'!$BB$19=1),5,IF(AND('Games &amp; Picks'!$T$19='Games &amp; Picks'!$E$19,'Games &amp; Picks'!$BB$19=0),5,0)))))</f>
        <v>0</v>
      </c>
      <c r="U16" s="1">
        <f>IF('Games &amp; Picks'!E20="x","",IF($B16="","",IF(AND('Games &amp; Picks'!$T$20='Games &amp; Picks'!$E$20,'Games &amp; Picks'!$BB$20=1,'Games &amp; Picks'!$T$20='Games &amp; Picks'!$BC$20),10,IF(AND('Games &amp; Picks'!$T$20='Games &amp; Picks'!$E$20,'Games &amp; Picks'!$BB$20=1),5,IF(AND('Games &amp; Picks'!$T$20='Games &amp; Picks'!$E$20,'Games &amp; Picks'!$BB$20=0),5,0)))))</f>
        <v>0</v>
      </c>
      <c r="V16" s="1">
        <f>IF('Games &amp; Picks'!E21="x","",IF($B16="","",IF(AND('Games &amp; Picks'!$T$21='Games &amp; Picks'!$E$21,'Games &amp; Picks'!$BB$21=1,'Games &amp; Picks'!$T$21='Games &amp; Picks'!$BC$21),10,IF(AND('Games &amp; Picks'!$T$21='Games &amp; Picks'!$E$21,'Games &amp; Picks'!$BB$21=1),5,IF(AND('Games &amp; Picks'!$T$21='Games &amp; Picks'!$E$21,'Games &amp; Picks'!$BB$21=0),5,0)))))</f>
        <v>0</v>
      </c>
      <c r="W16" s="1">
        <f>IF('Games &amp; Picks'!E22="x","",IF($B16="","",IF(AND('Games &amp; Picks'!$T$22='Games &amp; Picks'!$E$22,'Games &amp; Picks'!$BB$22=1,'Games &amp; Picks'!$T$22='Games &amp; Picks'!$BC$22),10,IF(AND('Games &amp; Picks'!$T$22='Games &amp; Picks'!$E$22,'Games &amp; Picks'!$BB$22=1),5,IF(AND('Games &amp; Picks'!$T$22='Games &amp; Picks'!$E$22,'Games &amp; Picks'!$BB$22=0),5,0)))))</f>
        <v>0</v>
      </c>
      <c r="X16" s="2">
        <f>IF('Games &amp; Picks'!E23="x","",IF($B16="","",IF(AND('Games &amp; Picks'!$T$23='Games &amp; Picks'!$E$23,'Games &amp; Picks'!$BB$23=1,'Games &amp; Picks'!$T$23='Games &amp; Picks'!$BC$23),10,IF(AND('Games &amp; Picks'!$T$23='Games &amp; Picks'!$E$23,'Games &amp; Picks'!$BB$23=1),5,IF(AND('Games &amp; Picks'!$T$23='Games &amp; Picks'!$E$23,'Games &amp; Picks'!$BB$23=0),5,0)))))</f>
        <v>0</v>
      </c>
      <c r="Y16" s="1">
        <f>IF('Games &amp; Picks'!E24="x","",IF($B16="","",IF(AND('Games &amp; Picks'!$T$24='Games &amp; Picks'!$E$24,'Games &amp; Picks'!$BB$24=1,'Games &amp; Picks'!$T$24='Games &amp; Picks'!$BC$24),10,IF(AND('Games &amp; Picks'!$T$24='Games &amp; Picks'!$E$24,'Games &amp; Picks'!$BB$24=1),5,IF(AND('Games &amp; Picks'!$T$24='Games &amp; Picks'!$E$24,'Games &amp; Picks'!$BB$24=0),5,0)))))</f>
        <v>5</v>
      </c>
      <c r="Z16" s="1">
        <f>IF('Games &amp; Picks'!E25="x","",IF($B16="","",IF(AND('Games &amp; Picks'!$T$25='Games &amp; Picks'!$E$25,'Games &amp; Picks'!$BB$25=1,'Games &amp; Picks'!$T$25='Games &amp; Picks'!$BC$25),10,IF(AND('Games &amp; Picks'!$T$25='Games &amp; Picks'!$E$25,'Games &amp; Picks'!$BB$25=1),5,IF(AND('Games &amp; Picks'!$T$25='Games &amp; Picks'!$E$25,'Games &amp; Picks'!$BB$25=0),5,0)))))</f>
        <v>0</v>
      </c>
      <c r="AA16" s="1">
        <f>IF('Games &amp; Picks'!E26="x","",IF($B16="","",IF(AND('Games &amp; Picks'!$T$26='Games &amp; Picks'!$E$26,'Games &amp; Picks'!$BB$26=1,'Games &amp; Picks'!$T$26='Games &amp; Picks'!$BC$26),10,IF(AND('Games &amp; Picks'!$T$26='Games &amp; Picks'!$E$26,'Games &amp; Picks'!$BB$26=1),5,IF(AND('Games &amp; Picks'!$T$26='Games &amp; Picks'!$E$26,'Games &amp; Picks'!$BB$26=0),5,0)))))</f>
        <v>5</v>
      </c>
      <c r="AB16" s="1">
        <f>IF('Games &amp; Picks'!E27="x","",IF($B16="","",IF(AND('Games &amp; Picks'!$T$27='Games &amp; Picks'!$E$27,'Games &amp; Picks'!$BB$27=1,'Games &amp; Picks'!$T$27='Games &amp; Picks'!$BC$27),10,IF(AND('Games &amp; Picks'!$T$27='Games &amp; Picks'!$E$27,'Games &amp; Picks'!$BB$27=1),5,IF(AND('Games &amp; Picks'!$T$27='Games &amp; Picks'!$E$27,'Games &amp; Picks'!$BB$27=0),5,0)))))</f>
        <v>5</v>
      </c>
      <c r="AC16" s="1">
        <f>IF('Games &amp; Picks'!E28="x","",IF($B16="","",IF(AND('Games &amp; Picks'!$T$28='Games &amp; Picks'!$E$28,'Games &amp; Picks'!$BB$28=1,'Games &amp; Picks'!$T$28='Games &amp; Picks'!$BC$28),14,IF(AND('Games &amp; Picks'!$T$28='Games &amp; Picks'!$E$28,'Games &amp; Picks'!$BB$28=1),7,IF(AND('Games &amp; Picks'!$T$28='Games &amp; Picks'!$E$28,'Games &amp; Picks'!$BB$28=0),7,0)))))</f>
        <v>0</v>
      </c>
      <c r="AD16">
        <f>IF('Games &amp; Picks'!E29="x","",IF($B16="","",IF(AND('Games &amp; Picks'!$T$29='Games &amp; Picks'!$E$29,'Games &amp; Picks'!$BB$29=1,'Games &amp; Picks'!$T$29='Games &amp; Picks'!$BC$29),10,IF(AND('Games &amp; Picks'!$T$29='Games &amp; Picks'!$E$29,'Games &amp; Picks'!$BB$29=1),5,IF(AND('Games &amp; Picks'!$T$29='Games &amp; Picks'!$E$29,'Games &amp; Picks'!$BB$29=0),5,0)))))</f>
        <v>5</v>
      </c>
      <c r="AE16" s="1">
        <f>IF('Games &amp; Picks'!E30="x","",IF($B16="","",IF(AND('Games &amp; Picks'!$T$30='Games &amp; Picks'!$E$30,'Games &amp; Picks'!$BB$30=1,'Games &amp; Picks'!$T$30='Games &amp; Picks'!$BC$30),10,IF(AND('Games &amp; Picks'!$T$30='Games &amp; Picks'!$E$30,'Games &amp; Picks'!$BB$30=1),5,IF(AND('Games &amp; Picks'!$T$30='Games &amp; Picks'!$E$30,'Games &amp; Picks'!$BB$30=0),5,0)))))</f>
        <v>5</v>
      </c>
      <c r="AF16" s="1">
        <f>IF('Games &amp; Picks'!E31="x","",IF($B16="","",IF(AND('Games &amp; Picks'!$T$31='Games &amp; Picks'!$E$31,'Games &amp; Picks'!$BB$31=1,'Games &amp; Picks'!$T$31='Games &amp; Picks'!$BC$31),10,IF(AND('Games &amp; Picks'!$T$31='Games &amp; Picks'!$E$31,'Games &amp; Picks'!$BB$31=1),5,IF(AND('Games &amp; Picks'!$T$31='Games &amp; Picks'!$E$31,'Games &amp; Picks'!$BB$31=0),5,0)))))</f>
        <v>0</v>
      </c>
      <c r="AG16" s="1">
        <f>IF('Games &amp; Picks'!E32="x","",IF($B16="","",IF(AND('Games &amp; Picks'!$T$32='Games &amp; Picks'!$E$32,'Games &amp; Picks'!$BB$32=1,'Games &amp; Picks'!$T$32='Games &amp; Picks'!$BC$32),10,IF(AND('Games &amp; Picks'!$T$32='Games &amp; Picks'!$E$32,'Games &amp; Picks'!$BB$32=1),5,IF(AND('Games &amp; Picks'!$T$32='Games &amp; Picks'!$E$32,'Games &amp; Picks'!$BB$32=0),5,0)))))</f>
        <v>5</v>
      </c>
      <c r="AH16" s="1">
        <f>IF('Games &amp; Picks'!E33="x","",IF($B16="","",IF(AND('Games &amp; Picks'!$T$33='Games &amp; Picks'!$E$33,'Games &amp; Picks'!$BB$33=1,'Games &amp; Picks'!$T$33='Games &amp; Picks'!$BC$33),20,IF(AND('Games &amp; Picks'!$T$33='Games &amp; Picks'!$E$33,'Games &amp; Picks'!$BB$33=1),10,IF(AND('Games &amp; Picks'!$T$33='Games &amp; Picks'!$E$33,'Games &amp; Picks'!$BB$33=0),10,0)))))</f>
        <v>0</v>
      </c>
      <c r="AI16" s="1">
        <f>IF('Games &amp; Picks'!E34="x","",IF($B16="","",IF(AND('Games &amp; Picks'!$T$34='Games &amp; Picks'!$E$34,'Games &amp; Picks'!$BB$34=1,'Games &amp; Picks'!$T$34='Games &amp; Picks'!$BC$34),10,IF(AND('Games &amp; Picks'!$T$34='Games &amp; Picks'!$E$34,'Games &amp; Picks'!$BB$34=1),5,IF(AND('Games &amp; Picks'!$T$34='Games &amp; Picks'!$E$34,'Games &amp; Picks'!$BB$34=0),5,0)))))</f>
        <v>0</v>
      </c>
      <c r="AJ16" s="1">
        <f>IF('Games &amp; Picks'!E35="x","",IF($B16="","",IF(AND('Games &amp; Picks'!$T$35='Games &amp; Picks'!$E$35,'Games &amp; Picks'!$BB$35=1,'Games &amp; Picks'!$T$35='Games &amp; Picks'!$BC$35),14,IF(AND('Games &amp; Picks'!$T$35='Games &amp; Picks'!$E$35,'Games &amp; Picks'!$BB$35=1),7,IF(AND('Games &amp; Picks'!$T$35='Games &amp; Picks'!$E$35,'Games &amp; Picks'!$BB$35=0),7,0)))))</f>
        <v>0</v>
      </c>
      <c r="AK16" s="1">
        <f>IF('Games &amp; Picks'!E36="x","",IF($B16="","",IF(AND('Games &amp; Picks'!$T$36='Games &amp; Picks'!$E$36,'Games &amp; Picks'!$BB$36=1,'Games &amp; Picks'!$T$36='Games &amp; Picks'!$BC$36),30,IF(AND('Games &amp; Picks'!$T$36='Games &amp; Picks'!$E$36,'Games &amp; Picks'!$BB$36=1),15,IF(AND('Games &amp; Picks'!$T$36='Games &amp; Picks'!$E$36,'Games &amp; Picks'!$BB$36=0),15,0)))))</f>
        <v>15</v>
      </c>
      <c r="AL16" s="47">
        <f>IF('Games &amp; Picks'!E37="x","",IF($B16="","",IF(AND('Games &amp; Picks'!$T$37='Games &amp; Picks'!$E$37,'Games &amp; Picks'!$BB$37=1,'Games &amp; Picks'!$T$37='Games &amp; Picks'!$BC$37),30,IF(AND('Games &amp; Picks'!$T$37='Games &amp; Picks'!$E$37,'Games &amp; Picks'!$BB$37=1),15,IF(AND('Games &amp; Picks'!$T$37='Games &amp; Picks'!$E$37,'Games &amp; Picks'!$BB$37=0),15,0)))))</f>
        <v>15</v>
      </c>
      <c r="AM16" s="47">
        <f>IF('Games &amp; Picks'!E38="x","",IF($B16="","",IF(AND('Games &amp; Picks'!$T$38='Games &amp; Picks'!$E$38,'Games &amp; Picks'!$BB$38=1,'Games &amp; Picks'!$T$38='Games &amp; Picks'!$BC$38),10,IF(AND('Games &amp; Picks'!$T$38='Games &amp; Picks'!$E$38,'Games &amp; Picks'!$BB$38=1),5,IF(AND('Games &amp; Picks'!$T$38='Games &amp; Picks'!$E$38,'Games &amp; Picks'!$BB$38=0),5,0)))))</f>
        <v>0</v>
      </c>
      <c r="AN16" s="1">
        <f>IF('Games &amp; Picks'!E39="x","",IF($B16="","",IF(AND('Games &amp; Picks'!$T$39='Games &amp; Picks'!$E$39,'Games &amp; Picks'!$BB$39=1,'Games &amp; Picks'!$T$39='Games &amp; Picks'!$BC$39),20,IF(AND('Games &amp; Picks'!$T$39='Games &amp; Picks'!$E$39,'Games &amp; Picks'!$BB$39=1),10,IF(AND('Games &amp; Picks'!$T$39='Games &amp; Picks'!$E$39,'Games &amp; Picks'!$BB$39=0),10,0)))))</f>
        <v>10</v>
      </c>
      <c r="AO16" s="1">
        <f>IF('Games &amp; Picks'!E40="x","",IF($B16="","",IF(AND('Games &amp; Picks'!$T$40='Games &amp; Picks'!$E$40,'Games &amp; Picks'!$BB$40=1,'Games &amp; Picks'!$T$40='Games &amp; Picks'!$BC$40),20,IF(AND('Games &amp; Picks'!$T$40='Games &amp; Picks'!$E$40,'Games &amp; Picks'!$BB$40=1),10,IF(AND('Games &amp; Picks'!$T$40='Games &amp; Picks'!$E$40,'Games &amp; Picks'!$BB$40=0),10,0)))))</f>
        <v>0</v>
      </c>
      <c r="AP16" s="1">
        <f>IF('Games &amp; Picks'!E41="x","",IF($B16="","",IF(AND('Games &amp; Picks'!$T$41='Games &amp; Picks'!$E$41,'Games &amp; Picks'!$BB$41=1,'Games &amp; Picks'!$T$41='Games &amp; Picks'!$BC$41),20,IF(AND('Games &amp; Picks'!$T$41='Games &amp; Picks'!$E$41,'Games &amp; Picks'!$BB$41=1),10,IF(AND('Games &amp; Picks'!$T$41='Games &amp; Picks'!$E$41,'Games &amp; Picks'!$BB$41=0),10,0)))))</f>
        <v>10</v>
      </c>
      <c r="AQ16" s="19">
        <f>IF('Games &amp; Picks'!$E$42="x","",IF($B16="","",IF('Games &amp; Picks'!T$42='Games &amp; Picks'!$E$42,30,0)))</f>
        <v>0</v>
      </c>
      <c r="AR16" s="62">
        <f>Streaks!P$48</f>
        <v>0</v>
      </c>
      <c r="AS16" s="62">
        <f>IF('Games &amp; Picks'!$E$41="x","",IF($B16="","",IF('New Years Bonus'!P$6=4,10,0)))</f>
        <v>0</v>
      </c>
      <c r="AT16" s="4">
        <f>IF('Games &amp; Picks'!E42="x","",IF($B16="","",IF('Playoff Bonus'!P$4=2,15,0)))</f>
        <v>0</v>
      </c>
      <c r="AU16" s="50">
        <f t="shared" si="1"/>
        <v>115</v>
      </c>
      <c r="AV16" s="42">
        <f t="shared" si="2"/>
        <v>0.41463414634146339</v>
      </c>
      <c r="AW16" s="28">
        <f>IF(B16="","",HLOOKUP(B16,Streaks!$B$1:$AT$42,AX16,FALSE))</f>
        <v>0</v>
      </c>
      <c r="AX16" s="69">
        <f t="shared" si="3"/>
        <v>42</v>
      </c>
    </row>
    <row r="17" spans="1:50" x14ac:dyDescent="0.2">
      <c r="A17" s="62">
        <f t="shared" si="0"/>
        <v>8</v>
      </c>
      <c r="B17" s="63" t="str">
        <f>IF('Games &amp; Picks'!U$1="","",'Games &amp; Picks'!U$1)</f>
        <v>David Ruddy</v>
      </c>
      <c r="C17" s="22">
        <f>IF('Games &amp; Picks'!E2="x","",IF($B17="","",IF(AND('Games &amp; Picks'!$U$2='Games &amp; Picks'!$E$2,'Games &amp; Picks'!$BB$2=1,'Games &amp; Picks'!$U$2='Games &amp; Picks'!$BC$2),10,IF(AND('Games &amp; Picks'!$U$2='Games &amp; Picks'!$E$2,'Games &amp; Picks'!$BB$2=1),5,IF(AND('Games &amp; Picks'!$U$2='Games &amp; Picks'!$E$2,'Games &amp; Picks'!$BB$2=0),5,0)))))</f>
        <v>5</v>
      </c>
      <c r="D17" s="22">
        <f>IF('Games &amp; Picks'!E3="x","",IF($B17="","",IF(AND('Games &amp; Picks'!$U$3='Games &amp; Picks'!$E$3,'Games &amp; Picks'!$BB$3=1,'Games &amp; Picks'!$U$3='Games &amp; Picks'!$BC$3),10,IF(AND('Games &amp; Picks'!$U$3='Games &amp; Picks'!$E$3,'Games &amp; Picks'!$BB$3=1),5,IF(AND('Games &amp; Picks'!$U$3='Games &amp; Picks'!$E$3,'Games &amp; Picks'!$BB$3=0),5,0)))))</f>
        <v>0</v>
      </c>
      <c r="E17" s="22">
        <f>IF('Games &amp; Picks'!E4="x","",IF($B17="","",IF(AND('Games &amp; Picks'!$U$4='Games &amp; Picks'!$E$4,'Games &amp; Picks'!$BB$4=1,'Games &amp; Picks'!$U$4='Games &amp; Picks'!$BC$4),10,IF(AND('Games &amp; Picks'!$U$4='Games &amp; Picks'!$E$4,'Games &amp; Picks'!$BB$4=1),5,IF(AND('Games &amp; Picks'!$U$4='Games &amp; Picks'!$E$4,'Games &amp; Picks'!$BB$4=0),5,0)))))</f>
        <v>0</v>
      </c>
      <c r="F17" s="1">
        <f>IF('Games &amp; Picks'!E5="x","",IF($B17="","",IF(AND('Games &amp; Picks'!$U$5='Games &amp; Picks'!$E$5,'Games &amp; Picks'!$BB$5=1,'Games &amp; Picks'!$U$5='Games &amp; Picks'!$BC$5),10,IF(AND('Games &amp; Picks'!$U$5='Games &amp; Picks'!$E$5,'Games &amp; Picks'!$BB$5=1),5,IF(AND('Games &amp; Picks'!$U$5='Games &amp; Picks'!$E$5,'Games &amp; Picks'!$BB$5=0),5,0)))))</f>
        <v>0</v>
      </c>
      <c r="G17" s="1">
        <f>IF('Games &amp; Picks'!E6="x","",IF($B17="","",IF(AND('Games &amp; Picks'!$U$6='Games &amp; Picks'!$E$6,'Games &amp; Picks'!$BB$6=1,'Games &amp; Picks'!$U$6='Games &amp; Picks'!$BC$6),10,IF(AND('Games &amp; Picks'!$U$6='Games &amp; Picks'!$E$6,'Games &amp; Picks'!$BB$6=1),5,IF(AND('Games &amp; Picks'!$U$6='Games &amp; Picks'!$E$6,'Games &amp; Picks'!$BB$6=0),5,0)))))</f>
        <v>5</v>
      </c>
      <c r="H17" s="1">
        <f>IF('Games &amp; Picks'!E7="x","",IF($B17="","",IF(AND('Games &amp; Picks'!$U$7='Games &amp; Picks'!$E$7,'Games &amp; Picks'!$BB$7=1,'Games &amp; Picks'!$U$7='Games &amp; Picks'!$BC$7),10,IF(AND('Games &amp; Picks'!$U$7='Games &amp; Picks'!$E$7,'Games &amp; Picks'!$BB$7=1),5,IF(AND('Games &amp; Picks'!$U$7='Games &amp; Picks'!$E$7,'Games &amp; Picks'!$BB$7=0),5,0)))))</f>
        <v>5</v>
      </c>
      <c r="I17" s="1">
        <f>IF('Games &amp; Picks'!E8="x","",IF($B17="","",IF(AND('Games &amp; Picks'!$U$8='Games &amp; Picks'!$E$8,'Games &amp; Picks'!$BB$8=1,'Games &amp; Picks'!$U$8='Games &amp; Picks'!$BC$8),10,IF(AND('Games &amp; Picks'!$U$8='Games &amp; Picks'!$E$8,'Games &amp; Picks'!$BB$8=1),5,IF(AND('Games &amp; Picks'!$U$8='Games &amp; Picks'!$E$8,'Games &amp; Picks'!$BB$8=0),5,0)))))</f>
        <v>5</v>
      </c>
      <c r="J17" s="1">
        <f>IF('Games &amp; Picks'!E9="x","",IF($B17="","",IF(AND('Games &amp; Picks'!$U$9='Games &amp; Picks'!$E$9,'Games &amp; Picks'!$BB$9=1,'Games &amp; Picks'!$U$9='Games &amp; Picks'!$BC$9),10,IF(AND('Games &amp; Picks'!$U$9='Games &amp; Picks'!$E$9,'Games &amp; Picks'!$BB$9=1),5,IF(AND('Games &amp; Picks'!$U$9='Games &amp; Picks'!$E$9,'Games &amp; Picks'!$BB$9=0),5,0)))))</f>
        <v>5</v>
      </c>
      <c r="K17" s="1">
        <f>IF('Games &amp; Picks'!E10="x","",IF($B17="","",IF(AND('Games &amp; Picks'!$U$10='Games &amp; Picks'!$E$10,'Games &amp; Picks'!$BB$10=1,'Games &amp; Picks'!$U$10='Games &amp; Picks'!$BC$10),10,IF(AND('Games &amp; Picks'!$U$10='Games &amp; Picks'!$E$10,'Games &amp; Picks'!$BB$10=1),5,IF(AND('Games &amp; Picks'!$U$10='Games &amp; Picks'!$E$10,'Games &amp; Picks'!$BB$10=0),5,0)))))</f>
        <v>0</v>
      </c>
      <c r="L17" s="1">
        <f>IF('Games &amp; Picks'!E11="x","",IF($B17="","",IF(AND('Games &amp; Picks'!$U$11='Games &amp; Picks'!$E$11,'Games &amp; Picks'!$BB$11=1,'Games &amp; Picks'!$U$11='Games &amp; Picks'!$BC$11),10,IF(AND('Games &amp; Picks'!$U$11='Games &amp; Picks'!$E$11,'Games &amp; Picks'!$BB$11=1),5,IF(AND('Games &amp; Picks'!$U$11='Games &amp; Picks'!$E$11,'Games &amp; Picks'!$BB$11=0),5,0)))))</f>
        <v>5</v>
      </c>
      <c r="M17" s="1">
        <f>IF('Games &amp; Picks'!E12="x","",IF($B17="","",IF(AND('Games &amp; Picks'!$U$12='Games &amp; Picks'!$E$12,'Games &amp; Picks'!$BB$12=1,'Games &amp; Picks'!$U$12='Games &amp; Picks'!$BC$12),10,IF(AND('Games &amp; Picks'!$U$12='Games &amp; Picks'!$E$12,'Games &amp; Picks'!$BB$12=1),5,IF(AND('Games &amp; Picks'!$U$12='Games &amp; Picks'!$E$12,'Games &amp; Picks'!$BB$12=0),5,0)))))</f>
        <v>5</v>
      </c>
      <c r="N17" s="1">
        <f>IF('Games &amp; Picks'!E13="x","",IF($B17="","",IF(AND('Games &amp; Picks'!$U$13='Games &amp; Picks'!$E$13,'Games &amp; Picks'!$BB$13=1,'Games &amp; Picks'!$U$13='Games &amp; Picks'!$BC$13),10,IF(AND('Games &amp; Picks'!$U$13='Games &amp; Picks'!$E$13,'Games &amp; Picks'!$BB$13=1),5,IF(AND('Games &amp; Picks'!$U$13='Games &amp; Picks'!$E$13,'Games &amp; Picks'!$BB$13=0),5,0)))))</f>
        <v>5</v>
      </c>
      <c r="O17" s="1">
        <f>IF('Games &amp; Picks'!E14="x","",IF($B17="","",IF(AND('Games &amp; Picks'!$U$14='Games &amp; Picks'!$E$14,'Games &amp; Picks'!$BB$14=1,'Games &amp; Picks'!$U$14='Games &amp; Picks'!$BC$14),10,IF(AND('Games &amp; Picks'!$U$14='Games &amp; Picks'!$E$14,'Games &amp; Picks'!$BB$14=1),5,IF(AND('Games &amp; Picks'!$U$14='Games &amp; Picks'!$E$14,'Games &amp; Picks'!$BB$14=0),5,0)))))</f>
        <v>0</v>
      </c>
      <c r="P17" s="1">
        <f>IF('Games &amp; Picks'!E15="x","",IF($B17="","",IF(AND('Games &amp; Picks'!$U$15='Games &amp; Picks'!$E$15,'Games &amp; Picks'!$BB$15=1,'Games &amp; Picks'!$U$15='Games &amp; Picks'!$BC$15),10,IF(AND('Games &amp; Picks'!$U$15='Games &amp; Picks'!$E$15,'Games &amp; Picks'!$BB$15=1),5,IF(AND('Games &amp; Picks'!$U$15='Games &amp; Picks'!$E$15,'Games &amp; Picks'!$BB$15=0),5,0)))))</f>
        <v>5</v>
      </c>
      <c r="Q17" s="1">
        <f>IF('Games &amp; Picks'!E16="x","",IF($B17="","",IF(AND('Games &amp; Picks'!$U$16='Games &amp; Picks'!$E$16,'Games &amp; Picks'!$BB$16=1,'Games &amp; Picks'!$U$16='Games &amp; Picks'!$BC$16),10,IF(AND('Games &amp; Picks'!$U$16='Games &amp; Picks'!$E$16,'Games &amp; Picks'!$BB$16=1),5,IF(AND('Games &amp; Picks'!$U$16='Games &amp; Picks'!$E$16,'Games &amp; Picks'!$BB$16=0),5,0)))))</f>
        <v>0</v>
      </c>
      <c r="R17" s="1">
        <f>IF('Games &amp; Picks'!E17="x","",IF($B17="","",IF(AND('Games &amp; Picks'!$U$17='Games &amp; Picks'!$E$17,'Games &amp; Picks'!$BB$17=1,'Games &amp; Picks'!$U$17='Games &amp; Picks'!$BC$17),10,IF(AND('Games &amp; Picks'!$U$17='Games &amp; Picks'!$E$17,'Games &amp; Picks'!$BB$17=1),5,IF(AND('Games &amp; Picks'!$U$17='Games &amp; Picks'!$E$17,'Games &amp; Picks'!$BB$17=0),5,0)))))</f>
        <v>0</v>
      </c>
      <c r="S17" s="1">
        <f>IF('Games &amp; Picks'!E18="x","",IF($B17="","",IF(AND('Games &amp; Picks'!$U$18='Games &amp; Picks'!$E$18,'Games &amp; Picks'!$BB$18=1,'Games &amp; Picks'!$U$18='Games &amp; Picks'!$BC$18),10,IF(AND('Games &amp; Picks'!$U$18='Games &amp; Picks'!$E$18,'Games &amp; Picks'!$BB$18=1),5,IF(AND('Games &amp; Picks'!$U$18='Games &amp; Picks'!$E$18,'Games &amp; Picks'!$BB$18=0),5,0)))))</f>
        <v>5</v>
      </c>
      <c r="T17" s="22">
        <f>IF('Games &amp; Picks'!E19="x","",IF($B17="","",IF(AND('Games &amp; Picks'!$U$19='Games &amp; Picks'!$E$19,'Games &amp; Picks'!$BB$19=1,'Games &amp; Picks'!$U$19='Games &amp; Picks'!$BC$19),10,IF(AND('Games &amp; Picks'!$U$19='Games &amp; Picks'!$E$19,'Games &amp; Picks'!$BB$19=1),5,IF(AND('Games &amp; Picks'!$U$19='Games &amp; Picks'!$E$19,'Games &amp; Picks'!$BB$19=0),5,0)))))</f>
        <v>0</v>
      </c>
      <c r="U17" s="1">
        <f>IF('Games &amp; Picks'!E20="x","",IF($B17="","",IF(AND('Games &amp; Picks'!$U$20='Games &amp; Picks'!$E$20,'Games &amp; Picks'!$BB$20=1,'Games &amp; Picks'!$U$20='Games &amp; Picks'!$BC$20),10,IF(AND('Games &amp; Picks'!$U$20='Games &amp; Picks'!$E$20,'Games &amp; Picks'!$BB$20=1),5,IF(AND('Games &amp; Picks'!$U$20='Games &amp; Picks'!$E$20,'Games &amp; Picks'!$BB$20=0),5,0)))))</f>
        <v>0</v>
      </c>
      <c r="V17" s="1">
        <f>IF('Games &amp; Picks'!E21="x","",IF($B17="","",IF(AND('Games &amp; Picks'!$U$21='Games &amp; Picks'!$E$21,'Games &amp; Picks'!$BB$21=1,'Games &amp; Picks'!$U$21='Games &amp; Picks'!$BC$21),10,IF(AND('Games &amp; Picks'!$U$21='Games &amp; Picks'!$E$21,'Games &amp; Picks'!$BB$21=1),5,IF(AND('Games &amp; Picks'!$U$21='Games &amp; Picks'!$E$21,'Games &amp; Picks'!$BB$21=0),5,0)))))</f>
        <v>0</v>
      </c>
      <c r="W17" s="1">
        <f>IF('Games &amp; Picks'!E22="x","",IF($B17="","",IF(AND('Games &amp; Picks'!$U$22='Games &amp; Picks'!$E$22,'Games &amp; Picks'!$BB$22=1,'Games &amp; Picks'!$U$22='Games &amp; Picks'!$BC$22),10,IF(AND('Games &amp; Picks'!$U$22='Games &amp; Picks'!$E$22,'Games &amp; Picks'!$BB$22=1),5,IF(AND('Games &amp; Picks'!$U$22='Games &amp; Picks'!$E$22,'Games &amp; Picks'!$BB$22=0),5,0)))))</f>
        <v>0</v>
      </c>
      <c r="X17" s="2">
        <f>IF('Games &amp; Picks'!E23="x","",IF($B17="","",IF(AND('Games &amp; Picks'!$U$23='Games &amp; Picks'!$E$23,'Games &amp; Picks'!$BB$23=1,'Games &amp; Picks'!$U$23='Games &amp; Picks'!$BC$23),10,IF(AND('Games &amp; Picks'!$U$23='Games &amp; Picks'!$E$23,'Games &amp; Picks'!$BB$23=1),5,IF(AND('Games &amp; Picks'!$U$23='Games &amp; Picks'!$E$23,'Games &amp; Picks'!$BB$23=0),5,0)))))</f>
        <v>5</v>
      </c>
      <c r="Y17" s="1">
        <f>IF('Games &amp; Picks'!E24="x","",IF($B17="","",IF(AND('Games &amp; Picks'!$U$24='Games &amp; Picks'!$E$24,'Games &amp; Picks'!$BB$24=1,'Games &amp; Picks'!$U$24='Games &amp; Picks'!$BC$24),10,IF(AND('Games &amp; Picks'!$U$24='Games &amp; Picks'!$E$24,'Games &amp; Picks'!$BB$24=1),5,IF(AND('Games &amp; Picks'!$U$24='Games &amp; Picks'!$E$24,'Games &amp; Picks'!$BB$24=0),5,0)))))</f>
        <v>5</v>
      </c>
      <c r="Z17" s="1">
        <f>IF('Games &amp; Picks'!E25="x","",IF($B17="","",IF(AND('Games &amp; Picks'!$U$25='Games &amp; Picks'!$E$25,'Games &amp; Picks'!$BB$25=1,'Games &amp; Picks'!$U$25='Games &amp; Picks'!$BC$25),10,IF(AND('Games &amp; Picks'!$U$25='Games &amp; Picks'!$E$25,'Games &amp; Picks'!$BB$25=1),5,IF(AND('Games &amp; Picks'!$U$25='Games &amp; Picks'!$E$25,'Games &amp; Picks'!$BB$25=0),5,0)))))</f>
        <v>0</v>
      </c>
      <c r="AA17" s="1">
        <f>IF('Games &amp; Picks'!E26="x","",IF($B17="","",IF(AND('Games &amp; Picks'!$U$26='Games &amp; Picks'!$E$26,'Games &amp; Picks'!$BB$26=1,'Games &amp; Picks'!$U$26='Games &amp; Picks'!$BC$26),10,IF(AND('Games &amp; Picks'!$U$26='Games &amp; Picks'!$E$26,'Games &amp; Picks'!$BB$26=1),5,IF(AND('Games &amp; Picks'!$U$26='Games &amp; Picks'!$E$26,'Games &amp; Picks'!$BB$26=0),5,0)))))</f>
        <v>5</v>
      </c>
      <c r="AB17" s="1">
        <f>IF('Games &amp; Picks'!E27="x","",IF($B17="","",IF(AND('Games &amp; Picks'!$U$27='Games &amp; Picks'!$E$27,'Games &amp; Picks'!$BB$27=1,'Games &amp; Picks'!$U$27='Games &amp; Picks'!$BC$27),10,IF(AND('Games &amp; Picks'!$U$27='Games &amp; Picks'!$E$27,'Games &amp; Picks'!$BB$27=1),5,IF(AND('Games &amp; Picks'!$U$27='Games &amp; Picks'!$E$27,'Games &amp; Picks'!$BB$27=0),5,0)))))</f>
        <v>5</v>
      </c>
      <c r="AC17" s="1">
        <f>IF('Games &amp; Picks'!E28="x","",IF($B17="","",IF(AND('Games &amp; Picks'!$U$28='Games &amp; Picks'!$E$28,'Games &amp; Picks'!$BB$28=1,'Games &amp; Picks'!$U$28='Games &amp; Picks'!$BC$28),14,IF(AND('Games &amp; Picks'!$U$28='Games &amp; Picks'!$E$28,'Games &amp; Picks'!$BB$28=1),7,IF(AND('Games &amp; Picks'!$U$28='Games &amp; Picks'!$E$28,'Games &amp; Picks'!$BB$28=0),7,0)))))</f>
        <v>0</v>
      </c>
      <c r="AD17">
        <f>IF('Games &amp; Picks'!E29="x","",IF($B17="","",IF(AND('Games &amp; Picks'!$U$29='Games &amp; Picks'!$E$29,'Games &amp; Picks'!$BB$29=1,'Games &amp; Picks'!$U$29='Games &amp; Picks'!$BC$29),10,IF(AND('Games &amp; Picks'!$U$29='Games &amp; Picks'!$E$29,'Games &amp; Picks'!$BB$29=1),5,IF(AND('Games &amp; Picks'!$U$29='Games &amp; Picks'!$E$29,'Games &amp; Picks'!$BB$29=0),5,0)))))</f>
        <v>0</v>
      </c>
      <c r="AE17" s="1">
        <f>IF('Games &amp; Picks'!E30="x","",IF($B17="","",IF(AND('Games &amp; Picks'!$U$30='Games &amp; Picks'!$E$30,'Games &amp; Picks'!$BB$30=1,'Games &amp; Picks'!$U$30='Games &amp; Picks'!$BC$30),10,IF(AND('Games &amp; Picks'!$U$30='Games &amp; Picks'!$E$30,'Games &amp; Picks'!$BB$30=1),5,IF(AND('Games &amp; Picks'!$U$30='Games &amp; Picks'!$E$30,'Games &amp; Picks'!$BB$30=0),5,0)))))</f>
        <v>0</v>
      </c>
      <c r="AF17" s="1">
        <f>IF('Games &amp; Picks'!E31="x","",IF($B17="","",IF(AND('Games &amp; Picks'!$U$31='Games &amp; Picks'!$E$31,'Games &amp; Picks'!$BB$31=1,'Games &amp; Picks'!$U$31='Games &amp; Picks'!$BC$31),10,IF(AND('Games &amp; Picks'!$U$31='Games &amp; Picks'!$E$31,'Games &amp; Picks'!$BB$31=1),5,IF(AND('Games &amp; Picks'!$U$31='Games &amp; Picks'!$E$31,'Games &amp; Picks'!$BB$31=0),5,0)))))</f>
        <v>5</v>
      </c>
      <c r="AG17" s="1">
        <f>IF('Games &amp; Picks'!E32="x","",IF($B17="","",IF(AND('Games &amp; Picks'!$U$32='Games &amp; Picks'!$E$32,'Games &amp; Picks'!$BB$32=1,'Games &amp; Picks'!$U$32='Games &amp; Picks'!$BC$32),10,IF(AND('Games &amp; Picks'!$U$32='Games &amp; Picks'!$E$32,'Games &amp; Picks'!$BB$32=1),5,IF(AND('Games &amp; Picks'!$U$32='Games &amp; Picks'!$E$32,'Games &amp; Picks'!$BB$32=0),5,0)))))</f>
        <v>5</v>
      </c>
      <c r="AH17" s="1">
        <f>IF('Games &amp; Picks'!E33="x","",IF($B17="","",IF(AND('Games &amp; Picks'!$U$33='Games &amp; Picks'!$E$33,'Games &amp; Picks'!$BB$33=1,'Games &amp; Picks'!$U$33='Games &amp; Picks'!$BC$33),20,IF(AND('Games &amp; Picks'!$U$33='Games &amp; Picks'!$E$33,'Games &amp; Picks'!$BB$33=1),10,IF(AND('Games &amp; Picks'!$U$33='Games &amp; Picks'!$E$33,'Games &amp; Picks'!$BB$33=0),10,0)))))</f>
        <v>0</v>
      </c>
      <c r="AI17" s="1">
        <f>IF('Games &amp; Picks'!E34="x","",IF($B17="","",IF(AND('Games &amp; Picks'!$U$34='Games &amp; Picks'!$E$34,'Games &amp; Picks'!$BB$34=1,'Games &amp; Picks'!$U$34='Games &amp; Picks'!$BC$34),10,IF(AND('Games &amp; Picks'!$U$34='Games &amp; Picks'!$E$34,'Games &amp; Picks'!$BB$34=1),5,IF(AND('Games &amp; Picks'!$U$34='Games &amp; Picks'!$E$34,'Games &amp; Picks'!$BB$34=0),5,0)))))</f>
        <v>5</v>
      </c>
      <c r="AJ17" s="1">
        <f>IF('Games &amp; Picks'!E35="x","",IF($B17="","",IF(AND('Games &amp; Picks'!$U$35='Games &amp; Picks'!$E$35,'Games &amp; Picks'!$BB$35=1,'Games &amp; Picks'!$U$35='Games &amp; Picks'!$BC$35),14,IF(AND('Games &amp; Picks'!$U$35='Games &amp; Picks'!$E$35,'Games &amp; Picks'!$BB$35=1),7,IF(AND('Games &amp; Picks'!$U$35='Games &amp; Picks'!$E$35,'Games &amp; Picks'!$BB$35=0),7,0)))))</f>
        <v>7</v>
      </c>
      <c r="AK17" s="1">
        <f>IF('Games &amp; Picks'!E36="x","",IF($B17="","",IF(AND('Games &amp; Picks'!$U$36='Games &amp; Picks'!$E$36,'Games &amp; Picks'!$BB$36=1,'Games &amp; Picks'!$U$36='Games &amp; Picks'!$BC$36),30,IF(AND('Games &amp; Picks'!$U$36='Games &amp; Picks'!$E$36,'Games &amp; Picks'!$BB$36=1),15,IF(AND('Games &amp; Picks'!$U$36='Games &amp; Picks'!$E$36,'Games &amp; Picks'!$BB$36=0),15,0)))))</f>
        <v>15</v>
      </c>
      <c r="AL17" s="47">
        <f>IF('Games &amp; Picks'!E37="x","",IF($B17="","",IF(AND('Games &amp; Picks'!$U$37='Games &amp; Picks'!$E$37,'Games &amp; Picks'!$BB$37=1,'Games &amp; Picks'!$U$37='Games &amp; Picks'!$BC$37),30,IF(AND('Games &amp; Picks'!$U$37='Games &amp; Picks'!$E$37,'Games &amp; Picks'!$BB$37=1),15,IF(AND('Games &amp; Picks'!$U$37='Games &amp; Picks'!$E$37,'Games &amp; Picks'!$BB$37=0),15,0)))))</f>
        <v>15</v>
      </c>
      <c r="AM17" s="47">
        <f>IF('Games &amp; Picks'!E38="x","",IF($B17="","",IF(AND('Games &amp; Picks'!$U$38='Games &amp; Picks'!$E$38,'Games &amp; Picks'!$BB$38=1,'Games &amp; Picks'!$U$38='Games &amp; Picks'!$BC$38),10,IF(AND('Games &amp; Picks'!$U$38='Games &amp; Picks'!$E$38,'Games &amp; Picks'!$BB$38=1),5,IF(AND('Games &amp; Picks'!$U$38='Games &amp; Picks'!$E$38,'Games &amp; Picks'!$BB$38=0),5,0)))))</f>
        <v>5</v>
      </c>
      <c r="AN17" s="1">
        <f>IF('Games &amp; Picks'!E39="x","",IF($B17="","",IF(AND('Games &amp; Picks'!$U$39='Games &amp; Picks'!$E$39,'Games &amp; Picks'!$BB$39=1,'Games &amp; Picks'!$U$39='Games &amp; Picks'!$BC$39),20,IF(AND('Games &amp; Picks'!$U$39='Games &amp; Picks'!$E$39,'Games &amp; Picks'!$BB$39=1),10,IF(AND('Games &amp; Picks'!$U$39='Games &amp; Picks'!$E$39,'Games &amp; Picks'!$BB$39=0),10,0)))))</f>
        <v>10</v>
      </c>
      <c r="AO17" s="1">
        <f>IF('Games &amp; Picks'!E40="x","",IF($B17="","",IF(AND('Games &amp; Picks'!$U$40='Games &amp; Picks'!$E$40,'Games &amp; Picks'!$BB$40=1,'Games &amp; Picks'!$U$40='Games &amp; Picks'!$BC$40),20,IF(AND('Games &amp; Picks'!$U$40='Games &amp; Picks'!$E$40,'Games &amp; Picks'!$BB$40=1),10,IF(AND('Games &amp; Picks'!$U$40='Games &amp; Picks'!$E$40,'Games &amp; Picks'!$BB$40=0),10,0)))))</f>
        <v>10</v>
      </c>
      <c r="AP17" s="1">
        <f>IF('Games &amp; Picks'!E41="x","",IF($B17="","",IF(AND('Games &amp; Picks'!$U$41='Games &amp; Picks'!$E$41,'Games &amp; Picks'!$BB$41=1,'Games &amp; Picks'!$U$41='Games &amp; Picks'!$BC$41),20,IF(AND('Games &amp; Picks'!$U$41='Games &amp; Picks'!$E$41,'Games &amp; Picks'!$BB$41=1),10,IF(AND('Games &amp; Picks'!$U$41='Games &amp; Picks'!$E$41,'Games &amp; Picks'!$BB$41=0),10,0)))))</f>
        <v>10</v>
      </c>
      <c r="AQ17" s="19">
        <f>IF('Games &amp; Picks'!$E$42="x","",IF($B17="","",IF('Games &amp; Picks'!U$42='Games &amp; Picks'!$E$42,30,0)))</f>
        <v>0</v>
      </c>
      <c r="AR17" s="62">
        <f>Streaks!Q$48</f>
        <v>10</v>
      </c>
      <c r="AS17" s="62">
        <f>IF('Games &amp; Picks'!$E$41="x","",IF($B17="","",IF('New Years Bonus'!Q$6=4,10,0)))</f>
        <v>0</v>
      </c>
      <c r="AT17" s="4">
        <f>IF('Games &amp; Picks'!E42="x","",IF($B17="","",IF('Playoff Bonus'!Q$4=2,15,0)))</f>
        <v>0</v>
      </c>
      <c r="AU17" s="50">
        <f t="shared" si="1"/>
        <v>167</v>
      </c>
      <c r="AV17" s="42">
        <f t="shared" si="2"/>
        <v>0.58536585365853655</v>
      </c>
      <c r="AW17" s="28">
        <f>IF(B17="","",HLOOKUP(B17,Streaks!$B$1:$AT$42,AX17,FALSE))</f>
        <v>0</v>
      </c>
      <c r="AX17" s="69">
        <f t="shared" si="3"/>
        <v>42</v>
      </c>
    </row>
    <row r="18" spans="1:50" x14ac:dyDescent="0.2">
      <c r="A18" s="62">
        <f t="shared" si="0"/>
        <v>15</v>
      </c>
      <c r="B18" s="63" t="str">
        <f>IF('Games &amp; Picks'!V$1="","",'Games &amp; Picks'!V$1)</f>
        <v>Nick Pellegrini</v>
      </c>
      <c r="C18" s="22">
        <f>IF('Games &amp; Picks'!E2="x","",IF($B18="","",IF(AND('Games &amp; Picks'!$V$2='Games &amp; Picks'!$E$2,'Games &amp; Picks'!$BB$2=1,'Games &amp; Picks'!$V$2='Games &amp; Picks'!$BC$2),10,IF(AND('Games &amp; Picks'!$V$2='Games &amp; Picks'!$E$2,'Games &amp; Picks'!$BB$2=1),5,IF(AND('Games &amp; Picks'!$V$2='Games &amp; Picks'!$E$2,'Games &amp; Picks'!$BB$2=0),5,0)))))</f>
        <v>5</v>
      </c>
      <c r="D18" s="22">
        <f>IF('Games &amp; Picks'!E3="x","",IF($B18="","",IF(AND('Games &amp; Picks'!$V$3='Games &amp; Picks'!$E$3,'Games &amp; Picks'!$BB$3=1,'Games &amp; Picks'!$V$3='Games &amp; Picks'!$BC$3),10,IF(AND('Games &amp; Picks'!$V$3='Games &amp; Picks'!$E$3,'Games &amp; Picks'!$BB$3=1),5,IF(AND('Games &amp; Picks'!$V$3='Games &amp; Picks'!$E$3,'Games &amp; Picks'!$BB$3=0),5,0)))))</f>
        <v>0</v>
      </c>
      <c r="E18" s="22">
        <f>IF('Games &amp; Picks'!E4="x","",IF($B18="","",IF(AND('Games &amp; Picks'!$V$4='Games &amp; Picks'!$E$4,'Games &amp; Picks'!$BB$4=1,'Games &amp; Picks'!$V$4='Games &amp; Picks'!$BC$4),10,IF(AND('Games &amp; Picks'!$V$4='Games &amp; Picks'!$E$4,'Games &amp; Picks'!$BB$4=1),5,IF(AND('Games &amp; Picks'!$V$4='Games &amp; Picks'!$E$4,'Games &amp; Picks'!$BB$4=0),5,0)))))</f>
        <v>5</v>
      </c>
      <c r="F18" s="1">
        <f>IF('Games &amp; Picks'!E5="x","",IF($B18="","",IF(AND('Games &amp; Picks'!$V$5='Games &amp; Picks'!$E$5,'Games &amp; Picks'!$BB$5=1,'Games &amp; Picks'!$V$5='Games &amp; Picks'!$BC$5),10,IF(AND('Games &amp; Picks'!$V$5='Games &amp; Picks'!$E$5,'Games &amp; Picks'!$BB$5=1),5,IF(AND('Games &amp; Picks'!$V$5='Games &amp; Picks'!$E$5,'Games &amp; Picks'!$BB$5=0),5,0)))))</f>
        <v>0</v>
      </c>
      <c r="G18" s="1">
        <f>IF('Games &amp; Picks'!E6="x","",IF($B18="","",IF(AND('Games &amp; Picks'!$V$6='Games &amp; Picks'!$E$6,'Games &amp; Picks'!$BB$6=1,'Games &amp; Picks'!$V$6='Games &amp; Picks'!$BC$6),10,IF(AND('Games &amp; Picks'!$V$6='Games &amp; Picks'!$E$6,'Games &amp; Picks'!$BB$6=1),5,IF(AND('Games &amp; Picks'!$V$6='Games &amp; Picks'!$E$6,'Games &amp; Picks'!$BB$6=0),5,0)))))</f>
        <v>5</v>
      </c>
      <c r="H18" s="1">
        <f>IF('Games &amp; Picks'!E7="x","",IF($B18="","",IF(AND('Games &amp; Picks'!$V$7='Games &amp; Picks'!$E$7,'Games &amp; Picks'!$BB$7=1,'Games &amp; Picks'!$V$7='Games &amp; Picks'!$BC$7),10,IF(AND('Games &amp; Picks'!$V$7='Games &amp; Picks'!$E$7,'Games &amp; Picks'!$BB$7=1),5,IF(AND('Games &amp; Picks'!$V$7='Games &amp; Picks'!$E$7,'Games &amp; Picks'!$BB$7=0),5,0)))))</f>
        <v>0</v>
      </c>
      <c r="I18" s="1">
        <f>IF('Games &amp; Picks'!E8="x","",IF($B18="","",IF(AND('Games &amp; Picks'!$V$8='Games &amp; Picks'!$E$8,'Games &amp; Picks'!$BB$8=1,'Games &amp; Picks'!$V$8='Games &amp; Picks'!$BC$8),10,IF(AND('Games &amp; Picks'!$V$8='Games &amp; Picks'!$E$8,'Games &amp; Picks'!$BB$8=1),5,IF(AND('Games &amp; Picks'!$V$8='Games &amp; Picks'!$E$8,'Games &amp; Picks'!$BB$8=0),5,0)))))</f>
        <v>5</v>
      </c>
      <c r="J18" s="1">
        <f>IF('Games &amp; Picks'!E9="x","",IF($B18="","",IF(AND('Games &amp; Picks'!$V$9='Games &amp; Picks'!$E$9,'Games &amp; Picks'!$BB$9=1,'Games &amp; Picks'!$V$9='Games &amp; Picks'!$BC$9),10,IF(AND('Games &amp; Picks'!$V$9='Games &amp; Picks'!$E$9,'Games &amp; Picks'!$BB$9=1),5,IF(AND('Games &amp; Picks'!$V$9='Games &amp; Picks'!$E$9,'Games &amp; Picks'!$BB$9=0),5,0)))))</f>
        <v>5</v>
      </c>
      <c r="K18" s="1">
        <f>IF('Games &amp; Picks'!E10="x","",IF($B18="","",IF(AND('Games &amp; Picks'!$V$10='Games &amp; Picks'!$E$10,'Games &amp; Picks'!$BB$10=1,'Games &amp; Picks'!$V$10='Games &amp; Picks'!$BC$10),10,IF(AND('Games &amp; Picks'!$V$10='Games &amp; Picks'!$E$10,'Games &amp; Picks'!$BB$10=1),5,IF(AND('Games &amp; Picks'!$V$10='Games &amp; Picks'!$E$10,'Games &amp; Picks'!$BB$10=0),5,0)))))</f>
        <v>0</v>
      </c>
      <c r="L18" s="1">
        <f>IF('Games &amp; Picks'!E11="x","",IF($B18="","",IF(AND('Games &amp; Picks'!$V$11='Games &amp; Picks'!$E$11,'Games &amp; Picks'!$BB$11=1,'Games &amp; Picks'!$V$11='Games &amp; Picks'!$BC$11),10,IF(AND('Games &amp; Picks'!$V$11='Games &amp; Picks'!$E$11,'Games &amp; Picks'!$BB$11=1),5,IF(AND('Games &amp; Picks'!$V$11='Games &amp; Picks'!$E$11,'Games &amp; Picks'!$BB$11=0),5,0)))))</f>
        <v>0</v>
      </c>
      <c r="M18" s="1">
        <f>IF('Games &amp; Picks'!E12="x","",IF($B18="","",IF(AND('Games &amp; Picks'!$V$12='Games &amp; Picks'!$E$12,'Games &amp; Picks'!$BB$12=1,'Games &amp; Picks'!$V$12='Games &amp; Picks'!$BC$12),10,IF(AND('Games &amp; Picks'!$V$12='Games &amp; Picks'!$E$12,'Games &amp; Picks'!$BB$12=1),5,IF(AND('Games &amp; Picks'!$V$12='Games &amp; Picks'!$E$12,'Games &amp; Picks'!$BB$12=0),5,0)))))</f>
        <v>0</v>
      </c>
      <c r="N18" s="1">
        <f>IF('Games &amp; Picks'!E13="x","",IF($B18="","",IF(AND('Games &amp; Picks'!$V$13='Games &amp; Picks'!$E$13,'Games &amp; Picks'!$BB$13=1,'Games &amp; Picks'!$V$13='Games &amp; Picks'!$BC$13),10,IF(AND('Games &amp; Picks'!$V$13='Games &amp; Picks'!$E$13,'Games &amp; Picks'!$BB$13=1),5,IF(AND('Games &amp; Picks'!$V$13='Games &amp; Picks'!$E$13,'Games &amp; Picks'!$BB$13=0),5,0)))))</f>
        <v>0</v>
      </c>
      <c r="O18" s="1">
        <f>IF('Games &amp; Picks'!E14="x","",IF($B18="","",IF(AND('Games &amp; Picks'!$V$14='Games &amp; Picks'!$E$14,'Games &amp; Picks'!$BB$14=1,'Games &amp; Picks'!$V$14='Games &amp; Picks'!$BC$14),10,IF(AND('Games &amp; Picks'!$V$14='Games &amp; Picks'!$E$14,'Games &amp; Picks'!$BB$14=1),5,IF(AND('Games &amp; Picks'!$V$14='Games &amp; Picks'!$E$14,'Games &amp; Picks'!$BB$14=0),5,0)))))</f>
        <v>5</v>
      </c>
      <c r="P18" s="1">
        <f>IF('Games &amp; Picks'!E15="x","",IF($B18="","",IF(AND('Games &amp; Picks'!$V$15='Games &amp; Picks'!$E$15,'Games &amp; Picks'!$BB$15=1,'Games &amp; Picks'!$V$15='Games &amp; Picks'!$BC$15),10,IF(AND('Games &amp; Picks'!$V$15='Games &amp; Picks'!$E$15,'Games &amp; Picks'!$BB$15=1),5,IF(AND('Games &amp; Picks'!$V$15='Games &amp; Picks'!$E$15,'Games &amp; Picks'!$BB$15=0),5,0)))))</f>
        <v>0</v>
      </c>
      <c r="Q18" s="1">
        <f>IF('Games &amp; Picks'!E16="x","",IF($B18="","",IF(AND('Games &amp; Picks'!$V$16='Games &amp; Picks'!$E$16,'Games &amp; Picks'!$BB$16=1,'Games &amp; Picks'!$V$16='Games &amp; Picks'!$BC$16),10,IF(AND('Games &amp; Picks'!$V$16='Games &amp; Picks'!$E$16,'Games &amp; Picks'!$BB$16=1),5,IF(AND('Games &amp; Picks'!$V$16='Games &amp; Picks'!$E$16,'Games &amp; Picks'!$BB$16=0),5,0)))))</f>
        <v>0</v>
      </c>
      <c r="R18" s="1">
        <f>IF('Games &amp; Picks'!E17="x","",IF($B18="","",IF(AND('Games &amp; Picks'!$V$17='Games &amp; Picks'!$E$17,'Games &amp; Picks'!$BB$17=1,'Games &amp; Picks'!$V$17='Games &amp; Picks'!$BC$17),10,IF(AND('Games &amp; Picks'!$V$17='Games &amp; Picks'!$E$17,'Games &amp; Picks'!$BB$17=1),5,IF(AND('Games &amp; Picks'!$V$17='Games &amp; Picks'!$E$17,'Games &amp; Picks'!$BB$17=0),5,0)))))</f>
        <v>5</v>
      </c>
      <c r="S18" s="1">
        <f>IF('Games &amp; Picks'!E18="x","",IF($B18="","",IF(AND('Games &amp; Picks'!$V$18='Games &amp; Picks'!$E$18,'Games &amp; Picks'!$BB$18=1,'Games &amp; Picks'!$V$18='Games &amp; Picks'!$BC$18),10,IF(AND('Games &amp; Picks'!$V$18='Games &amp; Picks'!$E$18,'Games &amp; Picks'!$BB$18=1),5,IF(AND('Games &amp; Picks'!$V$18='Games &amp; Picks'!$E$18,'Games &amp; Picks'!$BB$18=0),5,0)))))</f>
        <v>5</v>
      </c>
      <c r="T18" s="22">
        <f>IF('Games &amp; Picks'!E19="x","",IF($B18="","",IF(AND('Games &amp; Picks'!$V$19='Games &amp; Picks'!$E$19,'Games &amp; Picks'!$BB$19=1,'Games &amp; Picks'!$V$19='Games &amp; Picks'!$BC$19),10,IF(AND('Games &amp; Picks'!$V$19='Games &amp; Picks'!$E$19,'Games &amp; Picks'!$BB$19=1),5,IF(AND('Games &amp; Picks'!$V$19='Games &amp; Picks'!$E$19,'Games &amp; Picks'!$BB$19=0),5,0)))))</f>
        <v>0</v>
      </c>
      <c r="U18" s="1">
        <f>IF('Games &amp; Picks'!E20="x","",IF($B18="","",IF(AND('Games &amp; Picks'!$V$20='Games &amp; Picks'!$E$20,'Games &amp; Picks'!$BB$20=1,'Games &amp; Picks'!$V$20='Games &amp; Picks'!$BC$20),10,IF(AND('Games &amp; Picks'!$V$20='Games &amp; Picks'!$E$20,'Games &amp; Picks'!$BB$20=1),5,IF(AND('Games &amp; Picks'!$V$20='Games &amp; Picks'!$E$20,'Games &amp; Picks'!$BB$20=0),5,0)))))</f>
        <v>0</v>
      </c>
      <c r="V18" s="1">
        <f>IF('Games &amp; Picks'!E21="x","",IF($B18="","",IF(AND('Games &amp; Picks'!$V$21='Games &amp; Picks'!$E$21,'Games &amp; Picks'!$BB$21=1,'Games &amp; Picks'!$V$21='Games &amp; Picks'!$BC$21),10,IF(AND('Games &amp; Picks'!$V$21='Games &amp; Picks'!$E$21,'Games &amp; Picks'!$BB$21=1),5,IF(AND('Games &amp; Picks'!$V$21='Games &amp; Picks'!$E$21,'Games &amp; Picks'!$BB$21=0),5,0)))))</f>
        <v>0</v>
      </c>
      <c r="W18" s="1">
        <f>IF('Games &amp; Picks'!E22="x","",IF($B18="","",IF(AND('Games &amp; Picks'!$V$22='Games &amp; Picks'!$E$22,'Games &amp; Picks'!$BB$22=1,'Games &amp; Picks'!$V$22='Games &amp; Picks'!$BC$22),10,IF(AND('Games &amp; Picks'!$V$22='Games &amp; Picks'!$E$22,'Games &amp; Picks'!$BB$22=1),5,IF(AND('Games &amp; Picks'!$V$22='Games &amp; Picks'!$E$22,'Games &amp; Picks'!$BB$22=0),5,0)))))</f>
        <v>0</v>
      </c>
      <c r="X18" s="2">
        <f>IF('Games &amp; Picks'!E23="x","",IF($B18="","",IF(AND('Games &amp; Picks'!$V$23='Games &amp; Picks'!$E$23,'Games &amp; Picks'!$BB$23=1,'Games &amp; Picks'!$V$23='Games &amp; Picks'!$BC$23),10,IF(AND('Games &amp; Picks'!$V$23='Games &amp; Picks'!$E$23,'Games &amp; Picks'!$BB$23=1),5,IF(AND('Games &amp; Picks'!$V$23='Games &amp; Picks'!$E$23,'Games &amp; Picks'!$BB$23=0),5,0)))))</f>
        <v>0</v>
      </c>
      <c r="Y18" s="1">
        <f>IF('Games &amp; Picks'!E24="x","",IF($B18="","",IF(AND('Games &amp; Picks'!$V$24='Games &amp; Picks'!$E$24,'Games &amp; Picks'!$BB$24=1,'Games &amp; Picks'!$V$24='Games &amp; Picks'!$BC$24),10,IF(AND('Games &amp; Picks'!$V$24='Games &amp; Picks'!$E$24,'Games &amp; Picks'!$BB$24=1),5,IF(AND('Games &amp; Picks'!$V$24='Games &amp; Picks'!$E$24,'Games &amp; Picks'!$BB$24=0),5,0)))))</f>
        <v>5</v>
      </c>
      <c r="Z18" s="1">
        <f>IF('Games &amp; Picks'!E25="x","",IF($B18="","",IF(AND('Games &amp; Picks'!$V$25='Games &amp; Picks'!$E$25,'Games &amp; Picks'!$BB$25=1,'Games &amp; Picks'!$V$25='Games &amp; Picks'!$BC$25),10,IF(AND('Games &amp; Picks'!$V$25='Games &amp; Picks'!$E$25,'Games &amp; Picks'!$BB$25=1),5,IF(AND('Games &amp; Picks'!$V$25='Games &amp; Picks'!$E$25,'Games &amp; Picks'!$BB$25=0),5,0)))))</f>
        <v>0</v>
      </c>
      <c r="AA18" s="1">
        <f>IF('Games &amp; Picks'!E26="x","",IF($B18="","",IF(AND('Games &amp; Picks'!$V$26='Games &amp; Picks'!$E$26,'Games &amp; Picks'!$BB$26=1,'Games &amp; Picks'!$V$26='Games &amp; Picks'!$BC$26),10,IF(AND('Games &amp; Picks'!$V$26='Games &amp; Picks'!$E$26,'Games &amp; Picks'!$BB$26=1),5,IF(AND('Games &amp; Picks'!$V$26='Games &amp; Picks'!$E$26,'Games &amp; Picks'!$BB$26=0),5,0)))))</f>
        <v>0</v>
      </c>
      <c r="AB18" s="1">
        <f>IF('Games &amp; Picks'!E27="x","",IF($B18="","",IF(AND('Games &amp; Picks'!$V$27='Games &amp; Picks'!$E$27,'Games &amp; Picks'!$BB$27=1,'Games &amp; Picks'!$V$27='Games &amp; Picks'!$BC$27),10,IF(AND('Games &amp; Picks'!$V$27='Games &amp; Picks'!$E$27,'Games &amp; Picks'!$BB$27=1),5,IF(AND('Games &amp; Picks'!$V$27='Games &amp; Picks'!$E$27,'Games &amp; Picks'!$BB$27=0),5,0)))))</f>
        <v>5</v>
      </c>
      <c r="AC18" s="1">
        <f>IF('Games &amp; Picks'!E28="x","",IF($B18="","",IF(AND('Games &amp; Picks'!$V$28='Games &amp; Picks'!$E$28,'Games &amp; Picks'!$BB$28=1,'Games &amp; Picks'!$V$28='Games &amp; Picks'!$BC$28),14,IF(AND('Games &amp; Picks'!$V$28='Games &amp; Picks'!$E$28,'Games &amp; Picks'!$BB$28=1),7,IF(AND('Games &amp; Picks'!$V$28='Games &amp; Picks'!$E$28,'Games &amp; Picks'!$BB$28=0),7,0)))))</f>
        <v>7</v>
      </c>
      <c r="AD18">
        <f>IF('Games &amp; Picks'!E29="x","",IF($B18="","",IF(AND('Games &amp; Picks'!$V$29='Games &amp; Picks'!$E$29,'Games &amp; Picks'!$BB$29=1,'Games &amp; Picks'!$V$29='Games &amp; Picks'!$BC$29),10,IF(AND('Games &amp; Picks'!$V$29='Games &amp; Picks'!$E$29,'Games &amp; Picks'!$BB$29=1),5,IF(AND('Games &amp; Picks'!$V$29='Games &amp; Picks'!$E$29,'Games &amp; Picks'!$BB$29=0),5,0)))))</f>
        <v>5</v>
      </c>
      <c r="AE18" s="1">
        <f>IF('Games &amp; Picks'!E30="x","",IF($B18="","",IF(AND('Games &amp; Picks'!$V$30='Games &amp; Picks'!$E$30,'Games &amp; Picks'!$BB$30=1,'Games &amp; Picks'!$V$30='Games &amp; Picks'!$BC$30),10,IF(AND('Games &amp; Picks'!$V$30='Games &amp; Picks'!$E$30,'Games &amp; Picks'!$BB$30=1),5,IF(AND('Games &amp; Picks'!$V$30='Games &amp; Picks'!$E$30,'Games &amp; Picks'!$BB$30=0),5,0)))))</f>
        <v>5</v>
      </c>
      <c r="AF18" s="1">
        <f>IF('Games &amp; Picks'!E31="x","",IF($B18="","",IF(AND('Games &amp; Picks'!$V$31='Games &amp; Picks'!$E$31,'Games &amp; Picks'!$BB$31=1,'Games &amp; Picks'!$V$31='Games &amp; Picks'!$BC$31),10,IF(AND('Games &amp; Picks'!$V$31='Games &amp; Picks'!$E$31,'Games &amp; Picks'!$BB$31=1),5,IF(AND('Games &amp; Picks'!$V$31='Games &amp; Picks'!$E$31,'Games &amp; Picks'!$BB$31=0),5,0)))))</f>
        <v>0</v>
      </c>
      <c r="AG18" s="1">
        <f>IF('Games &amp; Picks'!E32="x","",IF($B18="","",IF(AND('Games &amp; Picks'!$V$32='Games &amp; Picks'!$E$32,'Games &amp; Picks'!$BB$32=1,'Games &amp; Picks'!$V$32='Games &amp; Picks'!$BC$32),10,IF(AND('Games &amp; Picks'!$V$32='Games &amp; Picks'!$E$32,'Games &amp; Picks'!$BB$32=1),5,IF(AND('Games &amp; Picks'!$V$32='Games &amp; Picks'!$E$32,'Games &amp; Picks'!$BB$32=0),5,0)))))</f>
        <v>5</v>
      </c>
      <c r="AH18" s="1">
        <f>IF('Games &amp; Picks'!E33="x","",IF($B18="","",IF(AND('Games &amp; Picks'!$V$33='Games &amp; Picks'!$E$33,'Games &amp; Picks'!$BB$33=1,'Games &amp; Picks'!$V$33='Games &amp; Picks'!$BC$33),20,IF(AND('Games &amp; Picks'!$V$33='Games &amp; Picks'!$E$33,'Games &amp; Picks'!$BB$33=1),10,IF(AND('Games &amp; Picks'!$V$33='Games &amp; Picks'!$E$33,'Games &amp; Picks'!$BB$33=0),10,0)))))</f>
        <v>20</v>
      </c>
      <c r="AI18" s="1">
        <f>IF('Games &amp; Picks'!E34="x","",IF($B18="","",IF(AND('Games &amp; Picks'!$V$34='Games &amp; Picks'!$E$34,'Games &amp; Picks'!$BB$34=1,'Games &amp; Picks'!$V$34='Games &amp; Picks'!$BC$34),10,IF(AND('Games &amp; Picks'!$V$34='Games &amp; Picks'!$E$34,'Games &amp; Picks'!$BB$34=1),5,IF(AND('Games &amp; Picks'!$V$34='Games &amp; Picks'!$E$34,'Games &amp; Picks'!$BB$34=0),5,0)))))</f>
        <v>0</v>
      </c>
      <c r="AJ18" s="1">
        <f>IF('Games &amp; Picks'!E35="x","",IF($B18="","",IF(AND('Games &amp; Picks'!$V$35='Games &amp; Picks'!$E$35,'Games &amp; Picks'!$BB$35=1,'Games &amp; Picks'!$V$35='Games &amp; Picks'!$BC$35),14,IF(AND('Games &amp; Picks'!$V$35='Games &amp; Picks'!$E$35,'Games &amp; Picks'!$BB$35=1),7,IF(AND('Games &amp; Picks'!$V$35='Games &amp; Picks'!$E$35,'Games &amp; Picks'!$BB$35=0),7,0)))))</f>
        <v>0</v>
      </c>
      <c r="AK18" s="1">
        <f>IF('Games &amp; Picks'!E36="x","",IF($B18="","",IF(AND('Games &amp; Picks'!$V$36='Games &amp; Picks'!$E$36,'Games &amp; Picks'!$BB$36=1,'Games &amp; Picks'!$V$36='Games &amp; Picks'!$BC$36),30,IF(AND('Games &amp; Picks'!$V$36='Games &amp; Picks'!$E$36,'Games &amp; Picks'!$BB$36=1),15,IF(AND('Games &amp; Picks'!$V$36='Games &amp; Picks'!$E$36,'Games &amp; Picks'!$BB$36=0),15,0)))))</f>
        <v>15</v>
      </c>
      <c r="AL18" s="47">
        <f>IF('Games &amp; Picks'!E37="x","",IF($B18="","",IF(AND('Games &amp; Picks'!$V$37='Games &amp; Picks'!$E$37,'Games &amp; Picks'!$BB$37=1,'Games &amp; Picks'!$V$37='Games &amp; Picks'!$BC$37),30,IF(AND('Games &amp; Picks'!$V$37='Games &amp; Picks'!$E$37,'Games &amp; Picks'!$BB$37=1),15,IF(AND('Games &amp; Picks'!$V$37='Games &amp; Picks'!$E$37,'Games &amp; Picks'!$BB$37=0),15,0)))))</f>
        <v>0</v>
      </c>
      <c r="AM18" s="47">
        <f>IF('Games &amp; Picks'!E38="x","",IF($B18="","",IF(AND('Games &amp; Picks'!$V$38='Games &amp; Picks'!$E$38,'Games &amp; Picks'!$BB$38=1,'Games &amp; Picks'!$V$38='Games &amp; Picks'!$BC$38),10,IF(AND('Games &amp; Picks'!$V$38='Games &amp; Picks'!$E$38,'Games &amp; Picks'!$BB$38=1),5,IF(AND('Games &amp; Picks'!$V$38='Games &amp; Picks'!$E$38,'Games &amp; Picks'!$BB$38=0),5,0)))))</f>
        <v>5</v>
      </c>
      <c r="AN18" s="1">
        <f>IF('Games &amp; Picks'!E39="x","",IF($B18="","",IF(AND('Games &amp; Picks'!$V$39='Games &amp; Picks'!$E$39,'Games &amp; Picks'!$BB$39=1,'Games &amp; Picks'!$V$39='Games &amp; Picks'!$BC$39),20,IF(AND('Games &amp; Picks'!$V$39='Games &amp; Picks'!$E$39,'Games &amp; Picks'!$BB$39=1),10,IF(AND('Games &amp; Picks'!$V$39='Games &amp; Picks'!$E$39,'Games &amp; Picks'!$BB$39=0),10,0)))))</f>
        <v>10</v>
      </c>
      <c r="AO18" s="1">
        <f>IF('Games &amp; Picks'!E40="x","",IF($B18="","",IF(AND('Games &amp; Picks'!$V$40='Games &amp; Picks'!$E$40,'Games &amp; Picks'!$BB$40=1,'Games &amp; Picks'!$V$40='Games &amp; Picks'!$BC$40),20,IF(AND('Games &amp; Picks'!$V$40='Games &amp; Picks'!$E$40,'Games &amp; Picks'!$BB$40=1),10,IF(AND('Games &amp; Picks'!$V$40='Games &amp; Picks'!$E$40,'Games &amp; Picks'!$BB$40=0),10,0)))))</f>
        <v>10</v>
      </c>
      <c r="AP18" s="1">
        <f>IF('Games &amp; Picks'!E41="x","",IF($B18="","",IF(AND('Games &amp; Picks'!$V$41='Games &amp; Picks'!$E$41,'Games &amp; Picks'!$BB$41=1,'Games &amp; Picks'!$V$41='Games &amp; Picks'!$BC$41),20,IF(AND('Games &amp; Picks'!$V$41='Games &amp; Picks'!$E$41,'Games &amp; Picks'!$BB$41=1),10,IF(AND('Games &amp; Picks'!$V$41='Games &amp; Picks'!$E$41,'Games &amp; Picks'!$BB$41=0),10,0)))))</f>
        <v>10</v>
      </c>
      <c r="AQ18" s="19">
        <f>IF('Games &amp; Picks'!$E$42="x","",IF($B18="","",IF('Games &amp; Picks'!V$42='Games &amp; Picks'!$E$42,30,0)))</f>
        <v>0</v>
      </c>
      <c r="AR18" s="62">
        <f>Streaks!R$48</f>
        <v>0</v>
      </c>
      <c r="AS18" s="62">
        <f>IF('Games &amp; Picks'!$E$41="x","",IF($B18="","",IF('New Years Bonus'!R$6=4,10,0)))</f>
        <v>10</v>
      </c>
      <c r="AT18" s="4">
        <f>IF('Games &amp; Picks'!E42="x","",IF($B18="","",IF('Playoff Bonus'!R$4=2,15,0)))</f>
        <v>0</v>
      </c>
      <c r="AU18" s="50">
        <f t="shared" si="1"/>
        <v>152</v>
      </c>
      <c r="AV18" s="42">
        <f t="shared" si="2"/>
        <v>0.48780487804878048</v>
      </c>
      <c r="AW18" s="28">
        <f>IF(B18="","",HLOOKUP(B18,Streaks!$B$1:$AT$42,AX18,FALSE))</f>
        <v>0</v>
      </c>
      <c r="AX18" s="69">
        <f t="shared" si="3"/>
        <v>42</v>
      </c>
    </row>
    <row r="19" spans="1:50" x14ac:dyDescent="0.2">
      <c r="A19" s="62">
        <f t="shared" si="0"/>
        <v>25</v>
      </c>
      <c r="B19" s="63" t="str">
        <f>IF('Games &amp; Picks'!W$1="","",'Games &amp; Picks'!W$1)</f>
        <v>Tim Kaminski</v>
      </c>
      <c r="C19" s="22">
        <f>IF('Games &amp; Picks'!E2="x","",IF($B19="","",IF(AND('Games &amp; Picks'!$W$2='Games &amp; Picks'!$E$2,'Games &amp; Picks'!$BB$2=1,'Games &amp; Picks'!$W$2='Games &amp; Picks'!$BC$2),10,IF(AND('Games &amp; Picks'!$W$2='Games &amp; Picks'!$E$2,'Games &amp; Picks'!$BB$2=1),5,IF(AND('Games &amp; Picks'!$W$2='Games &amp; Picks'!$E$2,'Games &amp; Picks'!$BB$2=0),5,0)))))</f>
        <v>5</v>
      </c>
      <c r="D19" s="22">
        <f>IF('Games &amp; Picks'!E3="x","",IF($B19="","",IF(AND('Games &amp; Picks'!$W$3='Games &amp; Picks'!$E$3,'Games &amp; Picks'!$BB$3=1,'Games &amp; Picks'!$W$3='Games &amp; Picks'!$BC$3),10,IF(AND('Games &amp; Picks'!$W$3='Games &amp; Picks'!$E$3,'Games &amp; Picks'!$BB$3=1),5,IF(AND('Games &amp; Picks'!$W$3='Games &amp; Picks'!$E$3,'Games &amp; Picks'!$BB$3=0),5,0)))))</f>
        <v>0</v>
      </c>
      <c r="E19" s="22">
        <f>IF('Games &amp; Picks'!E4="x","",IF($B19="","",IF(AND('Games &amp; Picks'!$W$4='Games &amp; Picks'!$E$4,'Games &amp; Picks'!$BB$4=1,'Games &amp; Picks'!$W$4='Games &amp; Picks'!$BC$4),10,IF(AND('Games &amp; Picks'!$W$4='Games &amp; Picks'!$E$4,'Games &amp; Picks'!$BB$4=1),5,IF(AND('Games &amp; Picks'!$W$4='Games &amp; Picks'!$E$4,'Games &amp; Picks'!$BB$4=0),5,0)))))</f>
        <v>5</v>
      </c>
      <c r="F19" s="1">
        <f>IF('Games &amp; Picks'!E5="x","",IF($B19="","",IF(AND('Games &amp; Picks'!$W$5='Games &amp; Picks'!$E$5,'Games &amp; Picks'!$BB$5=1,'Games &amp; Picks'!$W$5='Games &amp; Picks'!$BC$5),10,IF(AND('Games &amp; Picks'!$W$5='Games &amp; Picks'!$E$5,'Games &amp; Picks'!$BB$5=1),5,IF(AND('Games &amp; Picks'!$W$5='Games &amp; Picks'!$E$5,'Games &amp; Picks'!$BB$5=0),5,0)))))</f>
        <v>0</v>
      </c>
      <c r="G19" s="1">
        <f>IF('Games &amp; Picks'!E6="x","",IF($B19="","",IF(AND('Games &amp; Picks'!$W$6='Games &amp; Picks'!$E$6,'Games &amp; Picks'!$BB$6=1,'Games &amp; Picks'!$W$6='Games &amp; Picks'!$BC$6),10,IF(AND('Games &amp; Picks'!$W$6='Games &amp; Picks'!$E$6,'Games &amp; Picks'!$BB$6=1),5,IF(AND('Games &amp; Picks'!$W$6='Games &amp; Picks'!$E$6,'Games &amp; Picks'!$BB$6=0),5,0)))))</f>
        <v>5</v>
      </c>
      <c r="H19" s="1">
        <f>IF('Games &amp; Picks'!E7="x","",IF($B19="","",IF(AND('Games &amp; Picks'!$W$7='Games &amp; Picks'!$E$7,'Games &amp; Picks'!$BB$7=1,'Games &amp; Picks'!$W$7='Games &amp; Picks'!$BC$7),10,IF(AND('Games &amp; Picks'!$W$7='Games &amp; Picks'!$E$7,'Games &amp; Picks'!$BB$7=1),5,IF(AND('Games &amp; Picks'!$W$7='Games &amp; Picks'!$E$7,'Games &amp; Picks'!$BB$7=0),5,0)))))</f>
        <v>5</v>
      </c>
      <c r="I19" s="1">
        <f>IF('Games &amp; Picks'!E8="x","",IF($B19="","",IF(AND('Games &amp; Picks'!$W$8='Games &amp; Picks'!$E$8,'Games &amp; Picks'!$BB$8=1,'Games &amp; Picks'!$W$8='Games &amp; Picks'!$BC$8),10,IF(AND('Games &amp; Picks'!$W$8='Games &amp; Picks'!$E$8,'Games &amp; Picks'!$BB$8=1),5,IF(AND('Games &amp; Picks'!$W$8='Games &amp; Picks'!$E$8,'Games &amp; Picks'!$BB$8=0),5,0)))))</f>
        <v>5</v>
      </c>
      <c r="J19" s="1">
        <f>IF('Games &amp; Picks'!E9="x","",IF($B19="","",IF(AND('Games &amp; Picks'!$W$9='Games &amp; Picks'!$E$9,'Games &amp; Picks'!$BB$9=1,'Games &amp; Picks'!$W$9='Games &amp; Picks'!$BC$9),10,IF(AND('Games &amp; Picks'!$W$9='Games &amp; Picks'!$E$9,'Games &amp; Picks'!$BB$9=1),5,IF(AND('Games &amp; Picks'!$W$9='Games &amp; Picks'!$E$9,'Games &amp; Picks'!$BB$9=0),5,0)))))</f>
        <v>5</v>
      </c>
      <c r="K19" s="1">
        <f>IF('Games &amp; Picks'!E10="x","",IF($B19="","",IF(AND('Games &amp; Picks'!$W$10='Games &amp; Picks'!$E$10,'Games &amp; Picks'!$BB$10=1,'Games &amp; Picks'!$W$10='Games &amp; Picks'!$BC$10),10,IF(AND('Games &amp; Picks'!$W$10='Games &amp; Picks'!$E$10,'Games &amp; Picks'!$BB$10=1),5,IF(AND('Games &amp; Picks'!$W$10='Games &amp; Picks'!$E$10,'Games &amp; Picks'!$BB$10=0),5,0)))))</f>
        <v>0</v>
      </c>
      <c r="L19" s="1">
        <f>IF('Games &amp; Picks'!E11="x","",IF($B19="","",IF(AND('Games &amp; Picks'!$W$11='Games &amp; Picks'!$E$11,'Games &amp; Picks'!$BB$11=1,'Games &amp; Picks'!$W$11='Games &amp; Picks'!$BC$11),10,IF(AND('Games &amp; Picks'!$W$11='Games &amp; Picks'!$E$11,'Games &amp; Picks'!$BB$11=1),5,IF(AND('Games &amp; Picks'!$W$11='Games &amp; Picks'!$E$11,'Games &amp; Picks'!$BB$11=0),5,0)))))</f>
        <v>5</v>
      </c>
      <c r="M19" s="1">
        <f>IF('Games &amp; Picks'!E12="x","",IF($B19="","",IF(AND('Games &amp; Picks'!$W$12='Games &amp; Picks'!$E$12,'Games &amp; Picks'!$BB$12=1,'Games &amp; Picks'!$W$12='Games &amp; Picks'!$BC$12),10,IF(AND('Games &amp; Picks'!$W$12='Games &amp; Picks'!$E$12,'Games &amp; Picks'!$BB$12=1),5,IF(AND('Games &amp; Picks'!$W$12='Games &amp; Picks'!$E$12,'Games &amp; Picks'!$BB$12=0),5,0)))))</f>
        <v>0</v>
      </c>
      <c r="N19" s="1">
        <f>IF('Games &amp; Picks'!E13="x","",IF($B19="","",IF(AND('Games &amp; Picks'!$W$13='Games &amp; Picks'!$E$13,'Games &amp; Picks'!$BB$13=1,'Games &amp; Picks'!$W$13='Games &amp; Picks'!$BC$13),10,IF(AND('Games &amp; Picks'!$W$13='Games &amp; Picks'!$E$13,'Games &amp; Picks'!$BB$13=1),5,IF(AND('Games &amp; Picks'!$W$13='Games &amp; Picks'!$E$13,'Games &amp; Picks'!$BB$13=0),5,0)))))</f>
        <v>5</v>
      </c>
      <c r="O19" s="1">
        <f>IF('Games &amp; Picks'!E14="x","",IF($B19="","",IF(AND('Games &amp; Picks'!$W$14='Games &amp; Picks'!$E$14,'Games &amp; Picks'!$BB$14=1,'Games &amp; Picks'!$W$14='Games &amp; Picks'!$BC$14),10,IF(AND('Games &amp; Picks'!$W$14='Games &amp; Picks'!$E$14,'Games &amp; Picks'!$BB$14=1),5,IF(AND('Games &amp; Picks'!$W$14='Games &amp; Picks'!$E$14,'Games &amp; Picks'!$BB$14=0),5,0)))))</f>
        <v>0</v>
      </c>
      <c r="P19" s="1">
        <f>IF('Games &amp; Picks'!E15="x","",IF($B19="","",IF(AND('Games &amp; Picks'!$W$15='Games &amp; Picks'!$E$15,'Games &amp; Picks'!$BB$15=1,'Games &amp; Picks'!$W$15='Games &amp; Picks'!$BC$15),10,IF(AND('Games &amp; Picks'!$W$15='Games &amp; Picks'!$E$15,'Games &amp; Picks'!$BB$15=1),5,IF(AND('Games &amp; Picks'!$W$15='Games &amp; Picks'!$E$15,'Games &amp; Picks'!$BB$15=0),5,0)))))</f>
        <v>5</v>
      </c>
      <c r="Q19" s="1">
        <f>IF('Games &amp; Picks'!E16="x","",IF($B19="","",IF(AND('Games &amp; Picks'!$W$16='Games &amp; Picks'!$E$16,'Games &amp; Picks'!$BB$16=1,'Games &amp; Picks'!$W$16='Games &amp; Picks'!$BC$16),10,IF(AND('Games &amp; Picks'!$W$16='Games &amp; Picks'!$E$16,'Games &amp; Picks'!$BB$16=1),5,IF(AND('Games &amp; Picks'!$W$16='Games &amp; Picks'!$E$16,'Games &amp; Picks'!$BB$16=0),5,0)))))</f>
        <v>5</v>
      </c>
      <c r="R19" s="1">
        <f>IF('Games &amp; Picks'!E17="x","",IF($B19="","",IF(AND('Games &amp; Picks'!$W$17='Games &amp; Picks'!$E$17,'Games &amp; Picks'!$BB$17=1,'Games &amp; Picks'!$W$17='Games &amp; Picks'!$BC$17),10,IF(AND('Games &amp; Picks'!$W$17='Games &amp; Picks'!$E$17,'Games &amp; Picks'!$BB$17=1),5,IF(AND('Games &amp; Picks'!$W$17='Games &amp; Picks'!$E$17,'Games &amp; Picks'!$BB$17=0),5,0)))))</f>
        <v>0</v>
      </c>
      <c r="S19" s="1">
        <f>IF('Games &amp; Picks'!E18="x","",IF($B19="","",IF(AND('Games &amp; Picks'!$W$18='Games &amp; Picks'!$E$18,'Games &amp; Picks'!$BB$18=1,'Games &amp; Picks'!$W$18='Games &amp; Picks'!$BC$18),10,IF(AND('Games &amp; Picks'!$W$18='Games &amp; Picks'!$E$18,'Games &amp; Picks'!$BB$18=1),5,IF(AND('Games &amp; Picks'!$W$18='Games &amp; Picks'!$E$18,'Games &amp; Picks'!$BB$18=0),5,0)))))</f>
        <v>5</v>
      </c>
      <c r="T19" s="22">
        <f>IF('Games &amp; Picks'!E19="x","",IF($B19="","",IF(AND('Games &amp; Picks'!$W$19='Games &amp; Picks'!$E$19,'Games &amp; Picks'!$BB$19=1,'Games &amp; Picks'!$W$19='Games &amp; Picks'!$BC$19),10,IF(AND('Games &amp; Picks'!$W$19='Games &amp; Picks'!$E$19,'Games &amp; Picks'!$BB$19=1),5,IF(AND('Games &amp; Picks'!$W$19='Games &amp; Picks'!$E$19,'Games &amp; Picks'!$BB$19=0),5,0)))))</f>
        <v>0</v>
      </c>
      <c r="U19" s="1">
        <f>IF('Games &amp; Picks'!E20="x","",IF($B19="","",IF(AND('Games &amp; Picks'!$W$20='Games &amp; Picks'!$E$20,'Games &amp; Picks'!$BB$20=1,'Games &amp; Picks'!$W$20='Games &amp; Picks'!$BC$20),10,IF(AND('Games &amp; Picks'!$W$20='Games &amp; Picks'!$E$20,'Games &amp; Picks'!$BB$20=1),5,IF(AND('Games &amp; Picks'!$W$20='Games &amp; Picks'!$E$20,'Games &amp; Picks'!$BB$20=0),5,0)))))</f>
        <v>0</v>
      </c>
      <c r="V19" s="1">
        <f>IF('Games &amp; Picks'!E21="x","",IF($B19="","",IF(AND('Games &amp; Picks'!$W$21='Games &amp; Picks'!$E$21,'Games &amp; Picks'!$BB$21=1,'Games &amp; Picks'!$W$21='Games &amp; Picks'!$BC$21),10,IF(AND('Games &amp; Picks'!$W$21='Games &amp; Picks'!$E$21,'Games &amp; Picks'!$BB$21=1),5,IF(AND('Games &amp; Picks'!$W$21='Games &amp; Picks'!$E$21,'Games &amp; Picks'!$BB$21=0),5,0)))))</f>
        <v>0</v>
      </c>
      <c r="W19" s="1">
        <f>IF('Games &amp; Picks'!E22="x","",IF($B19="","",IF(AND('Games &amp; Picks'!$W$22='Games &amp; Picks'!$E$22,'Games &amp; Picks'!$BB$22=1,'Games &amp; Picks'!$W$22='Games &amp; Picks'!$BC$22),10,IF(AND('Games &amp; Picks'!$W$22='Games &amp; Picks'!$E$22,'Games &amp; Picks'!$BB$22=1),5,IF(AND('Games &amp; Picks'!$W$22='Games &amp; Picks'!$E$22,'Games &amp; Picks'!$BB$22=0),5,0)))))</f>
        <v>0</v>
      </c>
      <c r="X19" s="2">
        <f>IF('Games &amp; Picks'!E23="x","",IF($B19="","",IF(AND('Games &amp; Picks'!$W$23='Games &amp; Picks'!$E$23,'Games &amp; Picks'!$BB$23=1,'Games &amp; Picks'!$W$23='Games &amp; Picks'!$BC$23),10,IF(AND('Games &amp; Picks'!$W$23='Games &amp; Picks'!$E$23,'Games &amp; Picks'!$BB$23=1),5,IF(AND('Games &amp; Picks'!$W$23='Games &amp; Picks'!$E$23,'Games &amp; Picks'!$BB$23=0),5,0)))))</f>
        <v>5</v>
      </c>
      <c r="Y19" s="1">
        <f>IF('Games &amp; Picks'!E24="x","",IF($B19="","",IF(AND('Games &amp; Picks'!$W$24='Games &amp; Picks'!$E$24,'Games &amp; Picks'!$BB$24=1,'Games &amp; Picks'!$W$24='Games &amp; Picks'!$BC$24),10,IF(AND('Games &amp; Picks'!$W$24='Games &amp; Picks'!$E$24,'Games &amp; Picks'!$BB$24=1),5,IF(AND('Games &amp; Picks'!$W$24='Games &amp; Picks'!$E$24,'Games &amp; Picks'!$BB$24=0),5,0)))))</f>
        <v>5</v>
      </c>
      <c r="Z19" s="1">
        <f>IF('Games &amp; Picks'!E25="x","",IF($B19="","",IF(AND('Games &amp; Picks'!$W$25='Games &amp; Picks'!$E$25,'Games &amp; Picks'!$BB$25=1,'Games &amp; Picks'!$W$25='Games &amp; Picks'!$BC$25),10,IF(AND('Games &amp; Picks'!$W$25='Games &amp; Picks'!$E$25,'Games &amp; Picks'!$BB$25=1),5,IF(AND('Games &amp; Picks'!$W$25='Games &amp; Picks'!$E$25,'Games &amp; Picks'!$BB$25=0),5,0)))))</f>
        <v>0</v>
      </c>
      <c r="AA19" s="1">
        <f>IF('Games &amp; Picks'!E26="x","",IF($B19="","",IF(AND('Games &amp; Picks'!$W$26='Games &amp; Picks'!$E$26,'Games &amp; Picks'!$BB$26=1,'Games &amp; Picks'!$W$26='Games &amp; Picks'!$BC$26),10,IF(AND('Games &amp; Picks'!$W$26='Games &amp; Picks'!$E$26,'Games &amp; Picks'!$BB$26=1),5,IF(AND('Games &amp; Picks'!$W$26='Games &amp; Picks'!$E$26,'Games &amp; Picks'!$BB$26=0),5,0)))))</f>
        <v>5</v>
      </c>
      <c r="AB19" s="1">
        <f>IF('Games &amp; Picks'!E27="x","",IF($B19="","",IF(AND('Games &amp; Picks'!$W$27='Games &amp; Picks'!$E$27,'Games &amp; Picks'!$BB$27=1,'Games &amp; Picks'!$W$27='Games &amp; Picks'!$BC$27),10,IF(AND('Games &amp; Picks'!$W$27='Games &amp; Picks'!$E$27,'Games &amp; Picks'!$BB$27=1),5,IF(AND('Games &amp; Picks'!$W$27='Games &amp; Picks'!$E$27,'Games &amp; Picks'!$BB$27=0),5,0)))))</f>
        <v>5</v>
      </c>
      <c r="AC19" s="1">
        <f>IF('Games &amp; Picks'!E28="x","",IF($B19="","",IF(AND('Games &amp; Picks'!$W$28='Games &amp; Picks'!$E$28,'Games &amp; Picks'!$BB$28=1,'Games &amp; Picks'!$W$28='Games &amp; Picks'!$BC$28),14,IF(AND('Games &amp; Picks'!$W$28='Games &amp; Picks'!$E$28,'Games &amp; Picks'!$BB$28=1),7,IF(AND('Games &amp; Picks'!$W$28='Games &amp; Picks'!$E$28,'Games &amp; Picks'!$BB$28=0),7,0)))))</f>
        <v>0</v>
      </c>
      <c r="AD19">
        <f>IF('Games &amp; Picks'!E29="x","",IF($B19="","",IF(AND('Games &amp; Picks'!$W$29='Games &amp; Picks'!$E$29,'Games &amp; Picks'!$BB$29=1,'Games &amp; Picks'!$W$29='Games &amp; Picks'!$BC$29),10,IF(AND('Games &amp; Picks'!$W$29='Games &amp; Picks'!$E$29,'Games &amp; Picks'!$BB$29=1),5,IF(AND('Games &amp; Picks'!$W$29='Games &amp; Picks'!$E$29,'Games &amp; Picks'!$BB$29=0),5,0)))))</f>
        <v>5</v>
      </c>
      <c r="AE19" s="1">
        <f>IF('Games &amp; Picks'!E30="x","",IF($B19="","",IF(AND('Games &amp; Picks'!$W$30='Games &amp; Picks'!$E$30,'Games &amp; Picks'!$BB$30=1,'Games &amp; Picks'!$W$30='Games &amp; Picks'!$BC$30),10,IF(AND('Games &amp; Picks'!$W$30='Games &amp; Picks'!$E$30,'Games &amp; Picks'!$BB$30=1),5,IF(AND('Games &amp; Picks'!$W$30='Games &amp; Picks'!$E$30,'Games &amp; Picks'!$BB$30=0),5,0)))))</f>
        <v>5</v>
      </c>
      <c r="AF19" s="1">
        <f>IF('Games &amp; Picks'!E31="x","",IF($B19="","",IF(AND('Games &amp; Picks'!$W$31='Games &amp; Picks'!$E$31,'Games &amp; Picks'!$BB$31=1,'Games &amp; Picks'!$W$31='Games &amp; Picks'!$BC$31),10,IF(AND('Games &amp; Picks'!$W$31='Games &amp; Picks'!$E$31,'Games &amp; Picks'!$BB$31=1),5,IF(AND('Games &amp; Picks'!$W$31='Games &amp; Picks'!$E$31,'Games &amp; Picks'!$BB$31=0),5,0)))))</f>
        <v>5</v>
      </c>
      <c r="AG19" s="1">
        <f>IF('Games &amp; Picks'!E32="x","",IF($B19="","",IF(AND('Games &amp; Picks'!$W$32='Games &amp; Picks'!$E$32,'Games &amp; Picks'!$BB$32=1,'Games &amp; Picks'!$W$32='Games &amp; Picks'!$BC$32),10,IF(AND('Games &amp; Picks'!$W$32='Games &amp; Picks'!$E$32,'Games &amp; Picks'!$BB$32=1),5,IF(AND('Games &amp; Picks'!$W$32='Games &amp; Picks'!$E$32,'Games &amp; Picks'!$BB$32=0),5,0)))))</f>
        <v>5</v>
      </c>
      <c r="AH19" s="1">
        <f>IF('Games &amp; Picks'!E33="x","",IF($B19="","",IF(AND('Games &amp; Picks'!$W$33='Games &amp; Picks'!$E$33,'Games &amp; Picks'!$BB$33=1,'Games &amp; Picks'!$W$33='Games &amp; Picks'!$BC$33),20,IF(AND('Games &amp; Picks'!$W$33='Games &amp; Picks'!$E$33,'Games &amp; Picks'!$BB$33=1),10,IF(AND('Games &amp; Picks'!$W$33='Games &amp; Picks'!$E$33,'Games &amp; Picks'!$BB$33=0),10,0)))))</f>
        <v>0</v>
      </c>
      <c r="AI19" s="1">
        <f>IF('Games &amp; Picks'!E34="x","",IF($B19="","",IF(AND('Games &amp; Picks'!$W$34='Games &amp; Picks'!$E$34,'Games &amp; Picks'!$BB$34=1,'Games &amp; Picks'!$W$34='Games &amp; Picks'!$BC$34),10,IF(AND('Games &amp; Picks'!$W$34='Games &amp; Picks'!$E$34,'Games &amp; Picks'!$BB$34=1),5,IF(AND('Games &amp; Picks'!$W$34='Games &amp; Picks'!$E$34,'Games &amp; Picks'!$BB$34=0),5,0)))))</f>
        <v>5</v>
      </c>
      <c r="AJ19" s="1">
        <f>IF('Games &amp; Picks'!E35="x","",IF($B19="","",IF(AND('Games &amp; Picks'!$W$35='Games &amp; Picks'!$E$35,'Games &amp; Picks'!$BB$35=1,'Games &amp; Picks'!$W$35='Games &amp; Picks'!$BC$35),14,IF(AND('Games &amp; Picks'!$W$35='Games &amp; Picks'!$E$35,'Games &amp; Picks'!$BB$35=1),7,IF(AND('Games &amp; Picks'!$W$35='Games &amp; Picks'!$E$35,'Games &amp; Picks'!$BB$35=0),7,0)))))</f>
        <v>0</v>
      </c>
      <c r="AK19" s="1">
        <f>IF('Games &amp; Picks'!E36="x","",IF($B19="","",IF(AND('Games &amp; Picks'!$W$36='Games &amp; Picks'!$E$36,'Games &amp; Picks'!$BB$36=1,'Games &amp; Picks'!$W$36='Games &amp; Picks'!$BC$36),30,IF(AND('Games &amp; Picks'!$W$36='Games &amp; Picks'!$E$36,'Games &amp; Picks'!$BB$36=1),15,IF(AND('Games &amp; Picks'!$W$36='Games &amp; Picks'!$E$36,'Games &amp; Picks'!$BB$36=0),15,0)))))</f>
        <v>15</v>
      </c>
      <c r="AL19" s="47">
        <f>IF('Games &amp; Picks'!E37="x","",IF($B19="","",IF(AND('Games &amp; Picks'!$W$37='Games &amp; Picks'!$E$37,'Games &amp; Picks'!$BB$37=1,'Games &amp; Picks'!$W$37='Games &amp; Picks'!$BC$37),30,IF(AND('Games &amp; Picks'!$W$37='Games &amp; Picks'!$E$37,'Games &amp; Picks'!$BB$37=1),15,IF(AND('Games &amp; Picks'!$W$37='Games &amp; Picks'!$E$37,'Games &amp; Picks'!$BB$37=0),15,0)))))</f>
        <v>0</v>
      </c>
      <c r="AM19" s="47">
        <f>IF('Games &amp; Picks'!E38="x","",IF($B19="","",IF(AND('Games &amp; Picks'!$W$38='Games &amp; Picks'!$E$38,'Games &amp; Picks'!$BB$38=1,'Games &amp; Picks'!$W$38='Games &amp; Picks'!$BC$38),10,IF(AND('Games &amp; Picks'!$W$38='Games &amp; Picks'!$E$38,'Games &amp; Picks'!$BB$38=1),5,IF(AND('Games &amp; Picks'!$W$38='Games &amp; Picks'!$E$38,'Games &amp; Picks'!$BB$38=0),5,0)))))</f>
        <v>0</v>
      </c>
      <c r="AN19" s="1">
        <f>IF('Games &amp; Picks'!E39="x","",IF($B19="","",IF(AND('Games &amp; Picks'!$W$39='Games &amp; Picks'!$E$39,'Games &amp; Picks'!$BB$39=1,'Games &amp; Picks'!$W$39='Games &amp; Picks'!$BC$39),20,IF(AND('Games &amp; Picks'!$W$39='Games &amp; Picks'!$E$39,'Games &amp; Picks'!$BB$39=1),10,IF(AND('Games &amp; Picks'!$W$39='Games &amp; Picks'!$E$39,'Games &amp; Picks'!$BB$39=0),10,0)))))</f>
        <v>10</v>
      </c>
      <c r="AO19" s="1">
        <f>IF('Games &amp; Picks'!E40="x","",IF($B19="","",IF(AND('Games &amp; Picks'!$W$40='Games &amp; Picks'!$E$40,'Games &amp; Picks'!$BB$40=1,'Games &amp; Picks'!$W$40='Games &amp; Picks'!$BC$40),20,IF(AND('Games &amp; Picks'!$W$40='Games &amp; Picks'!$E$40,'Games &amp; Picks'!$BB$40=1),10,IF(AND('Games &amp; Picks'!$W$40='Games &amp; Picks'!$E$40,'Games &amp; Picks'!$BB$40=0),10,0)))))</f>
        <v>0</v>
      </c>
      <c r="AP19" s="1">
        <f>IF('Games &amp; Picks'!E41="x","",IF($B19="","",IF(AND('Games &amp; Picks'!$W$41='Games &amp; Picks'!$E$41,'Games &amp; Picks'!$BB$41=1,'Games &amp; Picks'!$W$41='Games &amp; Picks'!$BC$41),20,IF(AND('Games &amp; Picks'!$W$41='Games &amp; Picks'!$E$41,'Games &amp; Picks'!$BB$41=1),10,IF(AND('Games &amp; Picks'!$W$41='Games &amp; Picks'!$E$41,'Games &amp; Picks'!$BB$41=0),10,0)))))</f>
        <v>10</v>
      </c>
      <c r="AQ19" s="19">
        <f>IF('Games &amp; Picks'!$E$42="x","",IF($B19="","",IF('Games &amp; Picks'!W$42='Games &amp; Picks'!$E$42,30,0)))</f>
        <v>0</v>
      </c>
      <c r="AR19" s="62">
        <f>Streaks!S$48</f>
        <v>0</v>
      </c>
      <c r="AS19" s="62">
        <f>IF('Games &amp; Picks'!$E$41="x","",IF($B19="","",IF('New Years Bonus'!S$6=4,10,0)))</f>
        <v>0</v>
      </c>
      <c r="AT19" s="4">
        <f>IF('Games &amp; Picks'!E42="x","",IF($B19="","",IF('Playoff Bonus'!S$4=2,15,0)))</f>
        <v>0</v>
      </c>
      <c r="AU19" s="50">
        <f t="shared" si="1"/>
        <v>135</v>
      </c>
      <c r="AV19" s="42">
        <f t="shared" si="2"/>
        <v>0.56097560975609762</v>
      </c>
      <c r="AW19" s="28">
        <f>IF(B19="","",HLOOKUP(B19,Streaks!$B$1:$AT$42,AX19,FALSE))</f>
        <v>0</v>
      </c>
      <c r="AX19" s="69">
        <f t="shared" si="3"/>
        <v>42</v>
      </c>
    </row>
    <row r="20" spans="1:50" x14ac:dyDescent="0.2">
      <c r="A20" s="62">
        <f t="shared" si="0"/>
        <v>37</v>
      </c>
      <c r="B20" s="63" t="str">
        <f>IF('Games &amp; Picks'!X$1="","",'Games &amp; Picks'!X$1)</f>
        <v>Chris Moore</v>
      </c>
      <c r="C20" s="22">
        <f>IF('Games &amp; Picks'!E2="x","",IF($B20="","",IF(AND('Games &amp; Picks'!$X$2='Games &amp; Picks'!$E$2,'Games &amp; Picks'!$BB$2=1,'Games &amp; Picks'!$X$2='Games &amp; Picks'!$BC$2),10,IF(AND('Games &amp; Picks'!$X$2='Games &amp; Picks'!$E$2,'Games &amp; Picks'!$BB$2=1),5,IF(AND('Games &amp; Picks'!$X$2='Games &amp; Picks'!$E$2,'Games &amp; Picks'!$BB$2=0),5,0)))))</f>
        <v>5</v>
      </c>
      <c r="D20" s="22">
        <f>IF('Games &amp; Picks'!E3="x","",IF($B20="","",IF(AND('Games &amp; Picks'!$X$3='Games &amp; Picks'!$E$3,'Games &amp; Picks'!$BB$3=1,'Games &amp; Picks'!$X$3='Games &amp; Picks'!$BC$3),10,IF(AND('Games &amp; Picks'!$X$3='Games &amp; Picks'!$E$3,'Games &amp; Picks'!$BB$3=1),5,IF(AND('Games &amp; Picks'!$X$3='Games &amp; Picks'!$E$3,'Games &amp; Picks'!$BB$3=0),5,0)))))</f>
        <v>0</v>
      </c>
      <c r="E20" s="22">
        <f>IF('Games &amp; Picks'!E4="x","",IF($B20="","",IF(AND('Games &amp; Picks'!$X$4='Games &amp; Picks'!$E$4,'Games &amp; Picks'!$BB$4=1,'Games &amp; Picks'!$X$4='Games &amp; Picks'!$BC$4),10,IF(AND('Games &amp; Picks'!$X$4='Games &amp; Picks'!$E$4,'Games &amp; Picks'!$BB$4=1),5,IF(AND('Games &amp; Picks'!$X$4='Games &amp; Picks'!$E$4,'Games &amp; Picks'!$BB$4=0),5,0)))))</f>
        <v>5</v>
      </c>
      <c r="F20" s="1">
        <f>IF('Games &amp; Picks'!E5="x","",IF($B20="","",IF(AND('Games &amp; Picks'!$X$5='Games &amp; Picks'!$E$5,'Games &amp; Picks'!$BB$5=1,'Games &amp; Picks'!$X$5='Games &amp; Picks'!$BC$5),10,IF(AND('Games &amp; Picks'!$X$5='Games &amp; Picks'!$E$5,'Games &amp; Picks'!$BB$5=1),5,IF(AND('Games &amp; Picks'!$X$5='Games &amp; Picks'!$E$5,'Games &amp; Picks'!$BB$5=0),5,0)))))</f>
        <v>0</v>
      </c>
      <c r="G20" s="1">
        <f>IF('Games &amp; Picks'!E6="x","",IF($B20="","",IF(AND('Games &amp; Picks'!$X$6='Games &amp; Picks'!$E$6,'Games &amp; Picks'!$BB$6=1,'Games &amp; Picks'!$X$6='Games &amp; Picks'!$BC$6),10,IF(AND('Games &amp; Picks'!$X$6='Games &amp; Picks'!$E$6,'Games &amp; Picks'!$BB$6=1),5,IF(AND('Games &amp; Picks'!$X$6='Games &amp; Picks'!$E$6,'Games &amp; Picks'!$BB$6=0),5,0)))))</f>
        <v>0</v>
      </c>
      <c r="H20" s="1">
        <f>IF('Games &amp; Picks'!E7="x","",IF($B20="","",IF(AND('Games &amp; Picks'!$X$7='Games &amp; Picks'!$E$7,'Games &amp; Picks'!$BB$7=1,'Games &amp; Picks'!$X$7='Games &amp; Picks'!$BC$7),10,IF(AND('Games &amp; Picks'!$X$7='Games &amp; Picks'!$E$7,'Games &amp; Picks'!$BB$7=1),5,IF(AND('Games &amp; Picks'!$X$7='Games &amp; Picks'!$E$7,'Games &amp; Picks'!$BB$7=0),5,0)))))</f>
        <v>5</v>
      </c>
      <c r="I20" s="1">
        <f>IF('Games &amp; Picks'!E8="x","",IF($B20="","",IF(AND('Games &amp; Picks'!$X$8='Games &amp; Picks'!$E$8,'Games &amp; Picks'!$BB$8=1,'Games &amp; Picks'!$X$8='Games &amp; Picks'!$BC$8),10,IF(AND('Games &amp; Picks'!$X$8='Games &amp; Picks'!$E$8,'Games &amp; Picks'!$BB$8=1),5,IF(AND('Games &amp; Picks'!$X$8='Games &amp; Picks'!$E$8,'Games &amp; Picks'!$BB$8=0),5,0)))))</f>
        <v>0</v>
      </c>
      <c r="J20" s="1">
        <f>IF('Games &amp; Picks'!E9="x","",IF($B20="","",IF(AND('Games &amp; Picks'!$X$9='Games &amp; Picks'!$E$9,'Games &amp; Picks'!$BB$9=1,'Games &amp; Picks'!$X$9='Games &amp; Picks'!$BC$9),10,IF(AND('Games &amp; Picks'!$X$9='Games &amp; Picks'!$E$9,'Games &amp; Picks'!$BB$9=1),5,IF(AND('Games &amp; Picks'!$X$9='Games &amp; Picks'!$E$9,'Games &amp; Picks'!$BB$9=0),5,0)))))</f>
        <v>0</v>
      </c>
      <c r="K20" s="1">
        <f>IF('Games &amp; Picks'!E10="x","",IF($B20="","",IF(AND('Games &amp; Picks'!$X$10='Games &amp; Picks'!$E$10,'Games &amp; Picks'!$BB$10=1,'Games &amp; Picks'!$X$10='Games &amp; Picks'!$BC$10),10,IF(AND('Games &amp; Picks'!$X$10='Games &amp; Picks'!$E$10,'Games &amp; Picks'!$BB$10=1),5,IF(AND('Games &amp; Picks'!$X$10='Games &amp; Picks'!$E$10,'Games &amp; Picks'!$BB$10=0),5,0)))))</f>
        <v>0</v>
      </c>
      <c r="L20" s="1">
        <f>IF('Games &amp; Picks'!E11="x","",IF($B20="","",IF(AND('Games &amp; Picks'!$X$11='Games &amp; Picks'!$E$11,'Games &amp; Picks'!$BB$11=1,'Games &amp; Picks'!$X$11='Games &amp; Picks'!$BC$11),10,IF(AND('Games &amp; Picks'!$X$11='Games &amp; Picks'!$E$11,'Games &amp; Picks'!$BB$11=1),5,IF(AND('Games &amp; Picks'!$X$11='Games &amp; Picks'!$E$11,'Games &amp; Picks'!$BB$11=0),5,0)))))</f>
        <v>0</v>
      </c>
      <c r="M20" s="1">
        <f>IF('Games &amp; Picks'!E12="x","",IF($B20="","",IF(AND('Games &amp; Picks'!$X$12='Games &amp; Picks'!$E$12,'Games &amp; Picks'!$BB$12=1,'Games &amp; Picks'!$X$12='Games &amp; Picks'!$BC$12),10,IF(AND('Games &amp; Picks'!$X$12='Games &amp; Picks'!$E$12,'Games &amp; Picks'!$BB$12=1),5,IF(AND('Games &amp; Picks'!$X$12='Games &amp; Picks'!$E$12,'Games &amp; Picks'!$BB$12=0),5,0)))))</f>
        <v>0</v>
      </c>
      <c r="N20" s="1">
        <f>IF('Games &amp; Picks'!E13="x","",IF($B20="","",IF(AND('Games &amp; Picks'!$X$13='Games &amp; Picks'!$E$13,'Games &amp; Picks'!$BB$13=1,'Games &amp; Picks'!$X$13='Games &amp; Picks'!$BC$13),10,IF(AND('Games &amp; Picks'!$X$13='Games &amp; Picks'!$E$13,'Games &amp; Picks'!$BB$13=1),5,IF(AND('Games &amp; Picks'!$X$13='Games &amp; Picks'!$E$13,'Games &amp; Picks'!$BB$13=0),5,0)))))</f>
        <v>0</v>
      </c>
      <c r="O20" s="1">
        <f>IF('Games &amp; Picks'!E14="x","",IF($B20="","",IF(AND('Games &amp; Picks'!$X$14='Games &amp; Picks'!$E$14,'Games &amp; Picks'!$BB$14=1,'Games &amp; Picks'!$X$14='Games &amp; Picks'!$BC$14),10,IF(AND('Games &amp; Picks'!$X$14='Games &amp; Picks'!$E$14,'Games &amp; Picks'!$BB$14=1),5,IF(AND('Games &amp; Picks'!$X$14='Games &amp; Picks'!$E$14,'Games &amp; Picks'!$BB$14=0),5,0)))))</f>
        <v>0</v>
      </c>
      <c r="P20" s="1">
        <f>IF('Games &amp; Picks'!E15="x","",IF($B20="","",IF(AND('Games &amp; Picks'!$X$15='Games &amp; Picks'!$E$15,'Games &amp; Picks'!$BB$15=1,'Games &amp; Picks'!$X$15='Games &amp; Picks'!$BC$15),10,IF(AND('Games &amp; Picks'!$X$15='Games &amp; Picks'!$E$15,'Games &amp; Picks'!$BB$15=1),5,IF(AND('Games &amp; Picks'!$X$15='Games &amp; Picks'!$E$15,'Games &amp; Picks'!$BB$15=0),5,0)))))</f>
        <v>5</v>
      </c>
      <c r="Q20" s="1">
        <f>IF('Games &amp; Picks'!E16="x","",IF($B20="","",IF(AND('Games &amp; Picks'!$X$16='Games &amp; Picks'!$E$16,'Games &amp; Picks'!$BB$16=1,'Games &amp; Picks'!$X$16='Games &amp; Picks'!$BC$16),10,IF(AND('Games &amp; Picks'!$X$16='Games &amp; Picks'!$E$16,'Games &amp; Picks'!$BB$16=1),5,IF(AND('Games &amp; Picks'!$X$16='Games &amp; Picks'!$E$16,'Games &amp; Picks'!$BB$16=0),5,0)))))</f>
        <v>0</v>
      </c>
      <c r="R20" s="1">
        <f>IF('Games &amp; Picks'!E17="x","",IF($B20="","",IF(AND('Games &amp; Picks'!$X$17='Games &amp; Picks'!$E$17,'Games &amp; Picks'!$BB$17=1,'Games &amp; Picks'!$X$17='Games &amp; Picks'!$BC$17),10,IF(AND('Games &amp; Picks'!$X$17='Games &amp; Picks'!$E$17,'Games &amp; Picks'!$BB$17=1),5,IF(AND('Games &amp; Picks'!$X$17='Games &amp; Picks'!$E$17,'Games &amp; Picks'!$BB$17=0),5,0)))))</f>
        <v>0</v>
      </c>
      <c r="S20" s="1">
        <f>IF('Games &amp; Picks'!E18="x","",IF($B20="","",IF(AND('Games &amp; Picks'!$X$18='Games &amp; Picks'!$E$18,'Games &amp; Picks'!$BB$18=1,'Games &amp; Picks'!$X$18='Games &amp; Picks'!$BC$18),10,IF(AND('Games &amp; Picks'!$X$18='Games &amp; Picks'!$E$18,'Games &amp; Picks'!$BB$18=1),5,IF(AND('Games &amp; Picks'!$X$18='Games &amp; Picks'!$E$18,'Games &amp; Picks'!$BB$18=0),5,0)))))</f>
        <v>5</v>
      </c>
      <c r="T20" s="22">
        <f>IF('Games &amp; Picks'!E19="x","",IF($B20="","",IF(AND('Games &amp; Picks'!$X$19='Games &amp; Picks'!$E$19,'Games &amp; Picks'!$BB$19=1,'Games &amp; Picks'!$X$19='Games &amp; Picks'!$BC$19),10,IF(AND('Games &amp; Picks'!$X$19='Games &amp; Picks'!$E$19,'Games &amp; Picks'!$BB$19=1),5,IF(AND('Games &amp; Picks'!$X$19='Games &amp; Picks'!$E$19,'Games &amp; Picks'!$BB$19=0),5,0)))))</f>
        <v>0</v>
      </c>
      <c r="U20" s="1">
        <f>IF('Games &amp; Picks'!E20="x","",IF($B20="","",IF(AND('Games &amp; Picks'!$X$20='Games &amp; Picks'!$E$20,'Games &amp; Picks'!$BB$20=1,'Games &amp; Picks'!$X$20='Games &amp; Picks'!$BC$20),10,IF(AND('Games &amp; Picks'!$X$20='Games &amp; Picks'!$E$20,'Games &amp; Picks'!$BB$20=1),5,IF(AND('Games &amp; Picks'!$X$20='Games &amp; Picks'!$E$20,'Games &amp; Picks'!$BB$20=0),5,0)))))</f>
        <v>0</v>
      </c>
      <c r="V20" s="1">
        <f>IF('Games &amp; Picks'!E21="x","",IF($B20="","",IF(AND('Games &amp; Picks'!$X$21='Games &amp; Picks'!$E$21,'Games &amp; Picks'!$BB$21=1,'Games &amp; Picks'!$X$21='Games &amp; Picks'!$BC$21),10,IF(AND('Games &amp; Picks'!$X$21='Games &amp; Picks'!$E$21,'Games &amp; Picks'!$BB$21=1),5,IF(AND('Games &amp; Picks'!$X$21='Games &amp; Picks'!$E$21,'Games &amp; Picks'!$BB$21=0),5,0)))))</f>
        <v>5</v>
      </c>
      <c r="W20" s="1">
        <f>IF('Games &amp; Picks'!E22="x","",IF($B20="","",IF(AND('Games &amp; Picks'!$X$22='Games &amp; Picks'!$E$22,'Games &amp; Picks'!$BB$22=1,'Games &amp; Picks'!$X$22='Games &amp; Picks'!$BC$22),10,IF(AND('Games &amp; Picks'!$X$22='Games &amp; Picks'!$E$22,'Games &amp; Picks'!$BB$22=1),5,IF(AND('Games &amp; Picks'!$X$22='Games &amp; Picks'!$E$22,'Games &amp; Picks'!$BB$22=0),5,0)))))</f>
        <v>0</v>
      </c>
      <c r="X20" s="2">
        <f>IF('Games &amp; Picks'!E23="x","",IF($B20="","",IF(AND('Games &amp; Picks'!$X$23='Games &amp; Picks'!$E$23,'Games &amp; Picks'!$BB$23=1,'Games &amp; Picks'!$X$23='Games &amp; Picks'!$BC$23),10,IF(AND('Games &amp; Picks'!$X$23='Games &amp; Picks'!$E$23,'Games &amp; Picks'!$BB$23=1),5,IF(AND('Games &amp; Picks'!$X$23='Games &amp; Picks'!$E$23,'Games &amp; Picks'!$BB$23=0),5,0)))))</f>
        <v>0</v>
      </c>
      <c r="Y20" s="1">
        <f>IF('Games &amp; Picks'!E24="x","",IF($B20="","",IF(AND('Games &amp; Picks'!$X$24='Games &amp; Picks'!$E$24,'Games &amp; Picks'!$BB$24=1,'Games &amp; Picks'!$X$24='Games &amp; Picks'!$BC$24),10,IF(AND('Games &amp; Picks'!$X$24='Games &amp; Picks'!$E$24,'Games &amp; Picks'!$BB$24=1),5,IF(AND('Games &amp; Picks'!$X$24='Games &amp; Picks'!$E$24,'Games &amp; Picks'!$BB$24=0),5,0)))))</f>
        <v>5</v>
      </c>
      <c r="Z20" s="1">
        <f>IF('Games &amp; Picks'!E25="x","",IF($B20="","",IF(AND('Games &amp; Picks'!$X$25='Games &amp; Picks'!$E$25,'Games &amp; Picks'!$BB$25=1,'Games &amp; Picks'!$X$25='Games &amp; Picks'!$BC$25),10,IF(AND('Games &amp; Picks'!$X$25='Games &amp; Picks'!$E$25,'Games &amp; Picks'!$BB$25=1),5,IF(AND('Games &amp; Picks'!$X$25='Games &amp; Picks'!$E$25,'Games &amp; Picks'!$BB$25=0),5,0)))))</f>
        <v>0</v>
      </c>
      <c r="AA20" s="1">
        <f>IF('Games &amp; Picks'!E26="x","",IF($B20="","",IF(AND('Games &amp; Picks'!$X$26='Games &amp; Picks'!$E$26,'Games &amp; Picks'!$BB$26=1,'Games &amp; Picks'!$X$26='Games &amp; Picks'!$BC$26),10,IF(AND('Games &amp; Picks'!$X$26='Games &amp; Picks'!$E$26,'Games &amp; Picks'!$BB$26=1),5,IF(AND('Games &amp; Picks'!$X$26='Games &amp; Picks'!$E$26,'Games &amp; Picks'!$BB$26=0),5,0)))))</f>
        <v>0</v>
      </c>
      <c r="AB20" s="1">
        <f>IF('Games &amp; Picks'!E27="x","",IF($B20="","",IF(AND('Games &amp; Picks'!$X$27='Games &amp; Picks'!$E$27,'Games &amp; Picks'!$BB$27=1,'Games &amp; Picks'!$X$27='Games &amp; Picks'!$BC$27),10,IF(AND('Games &amp; Picks'!$X$27='Games &amp; Picks'!$E$27,'Games &amp; Picks'!$BB$27=1),5,IF(AND('Games &amp; Picks'!$X$27='Games &amp; Picks'!$E$27,'Games &amp; Picks'!$BB$27=0),5,0)))))</f>
        <v>5</v>
      </c>
      <c r="AC20" s="1">
        <f>IF('Games &amp; Picks'!E28="x","",IF($B20="","",IF(AND('Games &amp; Picks'!$X$28='Games &amp; Picks'!$E$28,'Games &amp; Picks'!$BB$28=1,'Games &amp; Picks'!$X$28='Games &amp; Picks'!$BC$28),14,IF(AND('Games &amp; Picks'!$X$28='Games &amp; Picks'!$E$28,'Games &amp; Picks'!$BB$28=1),7,IF(AND('Games &amp; Picks'!$X$28='Games &amp; Picks'!$E$28,'Games &amp; Picks'!$BB$28=0),7,0)))))</f>
        <v>7</v>
      </c>
      <c r="AD20">
        <f>IF('Games &amp; Picks'!E29="x","",IF($B20="","",IF(AND('Games &amp; Picks'!$X$29='Games &amp; Picks'!$E$29,'Games &amp; Picks'!$BB$29=1,'Games &amp; Picks'!$X$29='Games &amp; Picks'!$BC$29),10,IF(AND('Games &amp; Picks'!$X$29='Games &amp; Picks'!$E$29,'Games &amp; Picks'!$BB$29=1),5,IF(AND('Games &amp; Picks'!$X$29='Games &amp; Picks'!$E$29,'Games &amp; Picks'!$BB$29=0),5,0)))))</f>
        <v>0</v>
      </c>
      <c r="AE20" s="1">
        <f>IF('Games &amp; Picks'!E30="x","",IF($B20="","",IF(AND('Games &amp; Picks'!$X$30='Games &amp; Picks'!$E$30,'Games &amp; Picks'!$BB$30=1,'Games &amp; Picks'!$X$30='Games &amp; Picks'!$BC$30),10,IF(AND('Games &amp; Picks'!$X$30='Games &amp; Picks'!$E$30,'Games &amp; Picks'!$BB$30=1),5,IF(AND('Games &amp; Picks'!$X$30='Games &amp; Picks'!$E$30,'Games &amp; Picks'!$BB$30=0),5,0)))))</f>
        <v>0</v>
      </c>
      <c r="AF20" s="1">
        <f>IF('Games &amp; Picks'!E31="x","",IF($B20="","",IF(AND('Games &amp; Picks'!$X$31='Games &amp; Picks'!$E$31,'Games &amp; Picks'!$BB$31=1,'Games &amp; Picks'!$X$31='Games &amp; Picks'!$BC$31),10,IF(AND('Games &amp; Picks'!$X$31='Games &amp; Picks'!$E$31,'Games &amp; Picks'!$BB$31=1),5,IF(AND('Games &amp; Picks'!$X$31='Games &amp; Picks'!$E$31,'Games &amp; Picks'!$BB$31=0),5,0)))))</f>
        <v>0</v>
      </c>
      <c r="AG20" s="1">
        <f>IF('Games &amp; Picks'!E32="x","",IF($B20="","",IF(AND('Games &amp; Picks'!$X$32='Games &amp; Picks'!$E$32,'Games &amp; Picks'!$BB$32=1,'Games &amp; Picks'!$X$32='Games &amp; Picks'!$BC$32),10,IF(AND('Games &amp; Picks'!$X$32='Games &amp; Picks'!$E$32,'Games &amp; Picks'!$BB$32=1),5,IF(AND('Games &amp; Picks'!$X$32='Games &amp; Picks'!$E$32,'Games &amp; Picks'!$BB$32=0),5,0)))))</f>
        <v>5</v>
      </c>
      <c r="AH20" s="1">
        <f>IF('Games &amp; Picks'!E33="x","",IF($B20="","",IF(AND('Games &amp; Picks'!$X$33='Games &amp; Picks'!$E$33,'Games &amp; Picks'!$BB$33=1,'Games &amp; Picks'!$X$33='Games &amp; Picks'!$BC$33),20,IF(AND('Games &amp; Picks'!$X$33='Games &amp; Picks'!$E$33,'Games &amp; Picks'!$BB$33=1),10,IF(AND('Games &amp; Picks'!$X$33='Games &amp; Picks'!$E$33,'Games &amp; Picks'!$BB$33=0),10,0)))))</f>
        <v>0</v>
      </c>
      <c r="AI20" s="1">
        <f>IF('Games &amp; Picks'!E34="x","",IF($B20="","",IF(AND('Games &amp; Picks'!$X$34='Games &amp; Picks'!$E$34,'Games &amp; Picks'!$BB$34=1,'Games &amp; Picks'!$X$34='Games &amp; Picks'!$BC$34),10,IF(AND('Games &amp; Picks'!$X$34='Games &amp; Picks'!$E$34,'Games &amp; Picks'!$BB$34=1),5,IF(AND('Games &amp; Picks'!$X$34='Games &amp; Picks'!$E$34,'Games &amp; Picks'!$BB$34=0),5,0)))))</f>
        <v>5</v>
      </c>
      <c r="AJ20" s="1">
        <f>IF('Games &amp; Picks'!E35="x","",IF($B20="","",IF(AND('Games &amp; Picks'!$X$35='Games &amp; Picks'!$E$35,'Games &amp; Picks'!$BB$35=1,'Games &amp; Picks'!$X$35='Games &amp; Picks'!$BC$35),14,IF(AND('Games &amp; Picks'!$X$35='Games &amp; Picks'!$E$35,'Games &amp; Picks'!$BB$35=1),7,IF(AND('Games &amp; Picks'!$X$35='Games &amp; Picks'!$E$35,'Games &amp; Picks'!$BB$35=0),7,0)))))</f>
        <v>0</v>
      </c>
      <c r="AK20" s="1">
        <f>IF('Games &amp; Picks'!E36="x","",IF($B20="","",IF(AND('Games &amp; Picks'!$X$36='Games &amp; Picks'!$E$36,'Games &amp; Picks'!$BB$36=1,'Games &amp; Picks'!$X$36='Games &amp; Picks'!$BC$36),30,IF(AND('Games &amp; Picks'!$X$36='Games &amp; Picks'!$E$36,'Games &amp; Picks'!$BB$36=1),15,IF(AND('Games &amp; Picks'!$X$36='Games &amp; Picks'!$E$36,'Games &amp; Picks'!$BB$36=0),15,0)))))</f>
        <v>15</v>
      </c>
      <c r="AL20" s="47">
        <f>IF('Games &amp; Picks'!E37="x","",IF($B20="","",IF(AND('Games &amp; Picks'!$X$37='Games &amp; Picks'!$E$37,'Games &amp; Picks'!$BB$37=1,'Games &amp; Picks'!$X$37='Games &amp; Picks'!$BC$37),30,IF(AND('Games &amp; Picks'!$X$37='Games &amp; Picks'!$E$37,'Games &amp; Picks'!$BB$37=1),15,IF(AND('Games &amp; Picks'!$X$37='Games &amp; Picks'!$E$37,'Games &amp; Picks'!$BB$37=0),15,0)))))</f>
        <v>0</v>
      </c>
      <c r="AM20" s="47">
        <f>IF('Games &amp; Picks'!E38="x","",IF($B20="","",IF(AND('Games &amp; Picks'!$X$38='Games &amp; Picks'!$E$38,'Games &amp; Picks'!$BB$38=1,'Games &amp; Picks'!$X$38='Games &amp; Picks'!$BC$38),10,IF(AND('Games &amp; Picks'!$X$38='Games &amp; Picks'!$E$38,'Games &amp; Picks'!$BB$38=1),5,IF(AND('Games &amp; Picks'!$X$38='Games &amp; Picks'!$E$38,'Games &amp; Picks'!$BB$38=0),5,0)))))</f>
        <v>5</v>
      </c>
      <c r="AN20" s="1">
        <f>IF('Games &amp; Picks'!E39="x","",IF($B20="","",IF(AND('Games &amp; Picks'!$X$39='Games &amp; Picks'!$E$39,'Games &amp; Picks'!$BB$39=1,'Games &amp; Picks'!$X$39='Games &amp; Picks'!$BC$39),20,IF(AND('Games &amp; Picks'!$X$39='Games &amp; Picks'!$E$39,'Games &amp; Picks'!$BB$39=1),10,IF(AND('Games &amp; Picks'!$X$39='Games &amp; Picks'!$E$39,'Games &amp; Picks'!$BB$39=0),10,0)))))</f>
        <v>0</v>
      </c>
      <c r="AO20" s="1">
        <f>IF('Games &amp; Picks'!E40="x","",IF($B20="","",IF(AND('Games &amp; Picks'!$X$40='Games &amp; Picks'!$E$40,'Games &amp; Picks'!$BB$40=1,'Games &amp; Picks'!$X$40='Games &amp; Picks'!$BC$40),20,IF(AND('Games &amp; Picks'!$X$40='Games &amp; Picks'!$E$40,'Games &amp; Picks'!$BB$40=1),10,IF(AND('Games &amp; Picks'!$X$40='Games &amp; Picks'!$E$40,'Games &amp; Picks'!$BB$40=0),10,0)))))</f>
        <v>0</v>
      </c>
      <c r="AP20" s="1">
        <f>IF('Games &amp; Picks'!E41="x","",IF($B20="","",IF(AND('Games &amp; Picks'!$X$41='Games &amp; Picks'!$E$41,'Games &amp; Picks'!$BB$41=1,'Games &amp; Picks'!$X$41='Games &amp; Picks'!$BC$41),20,IF(AND('Games &amp; Picks'!$X$41='Games &amp; Picks'!$E$41,'Games &amp; Picks'!$BB$41=1),10,IF(AND('Games &amp; Picks'!$X$41='Games &amp; Picks'!$E$41,'Games &amp; Picks'!$BB$41=0),10,0)))))</f>
        <v>0</v>
      </c>
      <c r="AQ20" s="19">
        <f>IF('Games &amp; Picks'!$E$42="x","",IF($B20="","",IF('Games &amp; Picks'!X$42='Games &amp; Picks'!$E$42,30,0)))</f>
        <v>0</v>
      </c>
      <c r="AR20" s="62">
        <f>Streaks!T$48</f>
        <v>0</v>
      </c>
      <c r="AS20" s="62">
        <f>IF('Games &amp; Picks'!$E$41="x","",IF($B20="","",IF('New Years Bonus'!T$6=4,10,0)))</f>
        <v>0</v>
      </c>
      <c r="AT20" s="4">
        <f>IF('Games &amp; Picks'!E42="x","",IF($B20="","",IF('Playoff Bonus'!T$4=2,15,0)))</f>
        <v>0</v>
      </c>
      <c r="AU20" s="50">
        <f t="shared" si="1"/>
        <v>77</v>
      </c>
      <c r="AV20" s="42">
        <f t="shared" si="2"/>
        <v>0.31707317073170732</v>
      </c>
      <c r="AW20" s="28">
        <f>IF(B20="","",HLOOKUP(B20,Streaks!$B$1:$AT$42,AX20,FALSE))</f>
        <v>0</v>
      </c>
      <c r="AX20" s="69">
        <f t="shared" si="3"/>
        <v>42</v>
      </c>
    </row>
    <row r="21" spans="1:50" x14ac:dyDescent="0.2">
      <c r="A21" s="62">
        <f t="shared" si="0"/>
        <v>7</v>
      </c>
      <c r="B21" s="63" t="str">
        <f>IF('Games &amp; Picks'!Y$1="","",'Games &amp; Picks'!Y$1)</f>
        <v>Phil Huneck</v>
      </c>
      <c r="C21" s="22">
        <f>IF('Games &amp; Picks'!E2="x","",IF($B21="","",IF(AND('Games &amp; Picks'!$Y$2='Games &amp; Picks'!$E$2,'Games &amp; Picks'!$BB$2=1,'Games &amp; Picks'!$Y$2='Games &amp; Picks'!$BC$2),10,IF(AND('Games &amp; Picks'!$Y$2='Games &amp; Picks'!$E$2,'Games &amp; Picks'!$BB$2=1),5,IF(AND('Games &amp; Picks'!$Y$2='Games &amp; Picks'!$E$2,'Games &amp; Picks'!$BB$2=0),5,0)))))</f>
        <v>5</v>
      </c>
      <c r="D21" s="22">
        <f>IF('Games &amp; Picks'!E3="x","",IF($B21="","",IF(AND('Games &amp; Picks'!$Y$3='Games &amp; Picks'!$E$3,'Games &amp; Picks'!$BB$3=1,'Games &amp; Picks'!$Y$3='Games &amp; Picks'!$BC$3),10,IF(AND('Games &amp; Picks'!$Y$3='Games &amp; Picks'!$E$3,'Games &amp; Picks'!$BB$3=1),5,IF(AND('Games &amp; Picks'!$Y$3='Games &amp; Picks'!$E$3,'Games &amp; Picks'!$BB$3=0),5,0)))))</f>
        <v>5</v>
      </c>
      <c r="E21" s="22">
        <f>IF('Games &amp; Picks'!E4="x","",IF($B21="","",IF(AND('Games &amp; Picks'!$Y$4='Games &amp; Picks'!$E$4,'Games &amp; Picks'!$BB$4=1,'Games &amp; Picks'!$Y$4='Games &amp; Picks'!$BC$4),10,IF(AND('Games &amp; Picks'!$Y$4='Games &amp; Picks'!$E$4,'Games &amp; Picks'!$BB$4=1),5,IF(AND('Games &amp; Picks'!$Y$4='Games &amp; Picks'!$E$4,'Games &amp; Picks'!$BB$4=0),5,0)))))</f>
        <v>0</v>
      </c>
      <c r="F21" s="1">
        <f>IF('Games &amp; Picks'!E5="x","",IF($B21="","",IF(AND('Games &amp; Picks'!$Y$5='Games &amp; Picks'!$E$5,'Games &amp; Picks'!$BB$5=1,'Games &amp; Picks'!$Y$5='Games &amp; Picks'!$BC$5),10,IF(AND('Games &amp; Picks'!$Y$5='Games &amp; Picks'!$E$5,'Games &amp; Picks'!$BB$5=1),5,IF(AND('Games &amp; Picks'!$Y$5='Games &amp; Picks'!$E$5,'Games &amp; Picks'!$BB$5=0),5,0)))))</f>
        <v>0</v>
      </c>
      <c r="G21" s="1">
        <f>IF('Games &amp; Picks'!E6="x","",IF($B21="","",IF(AND('Games &amp; Picks'!$Y$6='Games &amp; Picks'!$E$6,'Games &amp; Picks'!$BB$6=1,'Games &amp; Picks'!$Y$6='Games &amp; Picks'!$BC$6),10,IF(AND('Games &amp; Picks'!$Y$6='Games &amp; Picks'!$E$6,'Games &amp; Picks'!$BB$6=1),5,IF(AND('Games &amp; Picks'!$Y$6='Games &amp; Picks'!$E$6,'Games &amp; Picks'!$BB$6=0),5,0)))))</f>
        <v>5</v>
      </c>
      <c r="H21" s="1">
        <f>IF('Games &amp; Picks'!E7="x","",IF($B21="","",IF(AND('Games &amp; Picks'!$Y$7='Games &amp; Picks'!$E$7,'Games &amp; Picks'!$BB$7=1,'Games &amp; Picks'!$Y$7='Games &amp; Picks'!$BC$7),10,IF(AND('Games &amp; Picks'!$Y$7='Games &amp; Picks'!$E$7,'Games &amp; Picks'!$BB$7=1),5,IF(AND('Games &amp; Picks'!$Y$7='Games &amp; Picks'!$E$7,'Games &amp; Picks'!$BB$7=0),5,0)))))</f>
        <v>5</v>
      </c>
      <c r="I21" s="1">
        <f>IF('Games &amp; Picks'!E8="x","",IF($B21="","",IF(AND('Games &amp; Picks'!$Y$8='Games &amp; Picks'!$E$8,'Games &amp; Picks'!$BB$8=1,'Games &amp; Picks'!$Y$8='Games &amp; Picks'!$BC$8),10,IF(AND('Games &amp; Picks'!$Y$8='Games &amp; Picks'!$E$8,'Games &amp; Picks'!$BB$8=1),5,IF(AND('Games &amp; Picks'!$Y$8='Games &amp; Picks'!$E$8,'Games &amp; Picks'!$BB$8=0),5,0)))))</f>
        <v>0</v>
      </c>
      <c r="J21" s="1">
        <f>IF('Games &amp; Picks'!E9="x","",IF($B21="","",IF(AND('Games &amp; Picks'!$Y$9='Games &amp; Picks'!$E$9,'Games &amp; Picks'!$BB$9=1,'Games &amp; Picks'!$Y$9='Games &amp; Picks'!$BC$9),10,IF(AND('Games &amp; Picks'!$Y$9='Games &amp; Picks'!$E$9,'Games &amp; Picks'!$BB$9=1),5,IF(AND('Games &amp; Picks'!$Y$9='Games &amp; Picks'!$E$9,'Games &amp; Picks'!$BB$9=0),5,0)))))</f>
        <v>0</v>
      </c>
      <c r="K21" s="1">
        <f>IF('Games &amp; Picks'!E10="x","",IF($B21="","",IF(AND('Games &amp; Picks'!$Y$10='Games &amp; Picks'!$E$10,'Games &amp; Picks'!$BB$10=1,'Games &amp; Picks'!$Y$10='Games &amp; Picks'!$BC$10),10,IF(AND('Games &amp; Picks'!$Y$10='Games &amp; Picks'!$E$10,'Games &amp; Picks'!$BB$10=1),5,IF(AND('Games &amp; Picks'!$Y$10='Games &amp; Picks'!$E$10,'Games &amp; Picks'!$BB$10=0),5,0)))))</f>
        <v>0</v>
      </c>
      <c r="L21" s="1">
        <f>IF('Games &amp; Picks'!E11="x","",IF($B21="","",IF(AND('Games &amp; Picks'!$Y$11='Games &amp; Picks'!$E$11,'Games &amp; Picks'!$BB$11=1,'Games &amp; Picks'!$Y$11='Games &amp; Picks'!$BC$11),10,IF(AND('Games &amp; Picks'!$Y$11='Games &amp; Picks'!$E$11,'Games &amp; Picks'!$BB$11=1),5,IF(AND('Games &amp; Picks'!$Y$11='Games &amp; Picks'!$E$11,'Games &amp; Picks'!$BB$11=0),5,0)))))</f>
        <v>5</v>
      </c>
      <c r="M21" s="1">
        <f>IF('Games &amp; Picks'!E12="x","",IF($B21="","",IF(AND('Games &amp; Picks'!$Y$12='Games &amp; Picks'!$E$12,'Games &amp; Picks'!$BB$12=1,'Games &amp; Picks'!$Y$12='Games &amp; Picks'!$BC$12),10,IF(AND('Games &amp; Picks'!$Y$12='Games &amp; Picks'!$E$12,'Games &amp; Picks'!$BB$12=1),5,IF(AND('Games &amp; Picks'!$Y$12='Games &amp; Picks'!$E$12,'Games &amp; Picks'!$BB$12=0),5,0)))))</f>
        <v>5</v>
      </c>
      <c r="N21" s="1">
        <f>IF('Games &amp; Picks'!E13="x","",IF($B21="","",IF(AND('Games &amp; Picks'!$Y$13='Games &amp; Picks'!$E$13,'Games &amp; Picks'!$BB$13=1,'Games &amp; Picks'!$Y$13='Games &amp; Picks'!$BC$13),10,IF(AND('Games &amp; Picks'!$Y$13='Games &amp; Picks'!$E$13,'Games &amp; Picks'!$BB$13=1),5,IF(AND('Games &amp; Picks'!$Y$13='Games &amp; Picks'!$E$13,'Games &amp; Picks'!$BB$13=0),5,0)))))</f>
        <v>0</v>
      </c>
      <c r="O21" s="1">
        <f>IF('Games &amp; Picks'!E14="x","",IF($B21="","",IF(AND('Games &amp; Picks'!$Y$14='Games &amp; Picks'!$E$14,'Games &amp; Picks'!$BB$14=1,'Games &amp; Picks'!$Y$14='Games &amp; Picks'!$BC$14),10,IF(AND('Games &amp; Picks'!$Y$14='Games &amp; Picks'!$E$14,'Games &amp; Picks'!$BB$14=1),5,IF(AND('Games &amp; Picks'!$Y$14='Games &amp; Picks'!$E$14,'Games &amp; Picks'!$BB$14=0),5,0)))))</f>
        <v>0</v>
      </c>
      <c r="P21" s="1">
        <f>IF('Games &amp; Picks'!E15="x","",IF($B21="","",IF(AND('Games &amp; Picks'!$Y$15='Games &amp; Picks'!$E$15,'Games &amp; Picks'!$BB$15=1,'Games &amp; Picks'!$Y$15='Games &amp; Picks'!$BC$15),10,IF(AND('Games &amp; Picks'!$Y$15='Games &amp; Picks'!$E$15,'Games &amp; Picks'!$BB$15=1),5,IF(AND('Games &amp; Picks'!$Y$15='Games &amp; Picks'!$E$15,'Games &amp; Picks'!$BB$15=0),5,0)))))</f>
        <v>5</v>
      </c>
      <c r="Q21" s="1">
        <f>IF('Games &amp; Picks'!E16="x","",IF($B21="","",IF(AND('Games &amp; Picks'!$Y$16='Games &amp; Picks'!$E$16,'Games &amp; Picks'!$BB$16=1,'Games &amp; Picks'!$Y$16='Games &amp; Picks'!$BC$16),10,IF(AND('Games &amp; Picks'!$Y$16='Games &amp; Picks'!$E$16,'Games &amp; Picks'!$BB$16=1),5,IF(AND('Games &amp; Picks'!$Y$16='Games &amp; Picks'!$E$16,'Games &amp; Picks'!$BB$16=0),5,0)))))</f>
        <v>5</v>
      </c>
      <c r="R21" s="1">
        <f>IF('Games &amp; Picks'!E17="x","",IF($B21="","",IF(AND('Games &amp; Picks'!$Y$17='Games &amp; Picks'!$E$17,'Games &amp; Picks'!$BB$17=1,'Games &amp; Picks'!$Y$17='Games &amp; Picks'!$BC$17),10,IF(AND('Games &amp; Picks'!$Y$17='Games &amp; Picks'!$E$17,'Games &amp; Picks'!$BB$17=1),5,IF(AND('Games &amp; Picks'!$Y$17='Games &amp; Picks'!$E$17,'Games &amp; Picks'!$BB$17=0),5,0)))))</f>
        <v>5</v>
      </c>
      <c r="S21" s="1">
        <f>IF('Games &amp; Picks'!E18="x","",IF($B21="","",IF(AND('Games &amp; Picks'!$Y$18='Games &amp; Picks'!$E$18,'Games &amp; Picks'!$BB$18=1,'Games &amp; Picks'!$Y$18='Games &amp; Picks'!$BC$18),10,IF(AND('Games &amp; Picks'!$Y$18='Games &amp; Picks'!$E$18,'Games &amp; Picks'!$BB$18=1),5,IF(AND('Games &amp; Picks'!$Y$18='Games &amp; Picks'!$E$18,'Games &amp; Picks'!$BB$18=0),5,0)))))</f>
        <v>0</v>
      </c>
      <c r="T21" s="22">
        <f>IF('Games &amp; Picks'!E19="x","",IF($B21="","",IF(AND('Games &amp; Picks'!$Y$19='Games &amp; Picks'!$E$19,'Games &amp; Picks'!$BB$19=1,'Games &amp; Picks'!$Y$19='Games &amp; Picks'!$BC$19),10,IF(AND('Games &amp; Picks'!$Y$19='Games &amp; Picks'!$E$19,'Games &amp; Picks'!$BB$19=1),5,IF(AND('Games &amp; Picks'!$Y$19='Games &amp; Picks'!$E$19,'Games &amp; Picks'!$BB$19=0),5,0)))))</f>
        <v>0</v>
      </c>
      <c r="U21" s="1">
        <f>IF('Games &amp; Picks'!E20="x","",IF($B21="","",IF(AND('Games &amp; Picks'!$Y$20='Games &amp; Picks'!$E$20,'Games &amp; Picks'!$BB$20=1,'Games &amp; Picks'!$Y$20='Games &amp; Picks'!$BC$20),10,IF(AND('Games &amp; Picks'!$Y$20='Games &amp; Picks'!$E$20,'Games &amp; Picks'!$BB$20=1),5,IF(AND('Games &amp; Picks'!$Y$20='Games &amp; Picks'!$E$20,'Games &amp; Picks'!$BB$20=0),5,0)))))</f>
        <v>0</v>
      </c>
      <c r="V21" s="1">
        <f>IF('Games &amp; Picks'!E21="x","",IF($B21="","",IF(AND('Games &amp; Picks'!$Y$21='Games &amp; Picks'!$E$21,'Games &amp; Picks'!$BB$21=1,'Games &amp; Picks'!$Y$21='Games &amp; Picks'!$BC$21),10,IF(AND('Games &amp; Picks'!$Y$21='Games &amp; Picks'!$E$21,'Games &amp; Picks'!$BB$21=1),5,IF(AND('Games &amp; Picks'!$Y$21='Games &amp; Picks'!$E$21,'Games &amp; Picks'!$BB$21=0),5,0)))))</f>
        <v>0</v>
      </c>
      <c r="W21" s="1">
        <f>IF('Games &amp; Picks'!E22="x","",IF($B21="","",IF(AND('Games &amp; Picks'!$Y$22='Games &amp; Picks'!$E$22,'Games &amp; Picks'!$BB$22=1,'Games &amp; Picks'!$Y$22='Games &amp; Picks'!$BC$22),10,IF(AND('Games &amp; Picks'!$Y$22='Games &amp; Picks'!$E$22,'Games &amp; Picks'!$BB$22=1),5,IF(AND('Games &amp; Picks'!$Y$22='Games &amp; Picks'!$E$22,'Games &amp; Picks'!$BB$22=0),5,0)))))</f>
        <v>0</v>
      </c>
      <c r="X21" s="2">
        <f>IF('Games &amp; Picks'!E23="x","",IF($B21="","",IF(AND('Games &amp; Picks'!$Y$23='Games &amp; Picks'!$E$23,'Games &amp; Picks'!$BB$23=1,'Games &amp; Picks'!$Y$23='Games &amp; Picks'!$BC$23),10,IF(AND('Games &amp; Picks'!$Y$23='Games &amp; Picks'!$E$23,'Games &amp; Picks'!$BB$23=1),5,IF(AND('Games &amp; Picks'!$Y$23='Games &amp; Picks'!$E$23,'Games &amp; Picks'!$BB$23=0),5,0)))))</f>
        <v>0</v>
      </c>
      <c r="Y21" s="1">
        <f>IF('Games &amp; Picks'!E24="x","",IF($B21="","",IF(AND('Games &amp; Picks'!$Y$24='Games &amp; Picks'!$E$24,'Games &amp; Picks'!$BB$24=1,'Games &amp; Picks'!$Y$24='Games &amp; Picks'!$BC$24),10,IF(AND('Games &amp; Picks'!$Y$24='Games &amp; Picks'!$E$24,'Games &amp; Picks'!$BB$24=1),5,IF(AND('Games &amp; Picks'!$Y$24='Games &amp; Picks'!$E$24,'Games &amp; Picks'!$BB$24=0),5,0)))))</f>
        <v>5</v>
      </c>
      <c r="Z21" s="1">
        <f>IF('Games &amp; Picks'!E25="x","",IF($B21="","",IF(AND('Games &amp; Picks'!$Y$25='Games &amp; Picks'!$E$25,'Games &amp; Picks'!$BB$25=1,'Games &amp; Picks'!$Y$25='Games &amp; Picks'!$BC$25),10,IF(AND('Games &amp; Picks'!$Y$25='Games &amp; Picks'!$E$25,'Games &amp; Picks'!$BB$25=1),5,IF(AND('Games &amp; Picks'!$Y$25='Games &amp; Picks'!$E$25,'Games &amp; Picks'!$BB$25=0),5,0)))))</f>
        <v>10</v>
      </c>
      <c r="AA21" s="1">
        <f>IF('Games &amp; Picks'!E26="x","",IF($B21="","",IF(AND('Games &amp; Picks'!$Y$26='Games &amp; Picks'!$E$26,'Games &amp; Picks'!$BB$26=1,'Games &amp; Picks'!$Y$26='Games &amp; Picks'!$BC$26),10,IF(AND('Games &amp; Picks'!$Y$26='Games &amp; Picks'!$E$26,'Games &amp; Picks'!$BB$26=1),5,IF(AND('Games &amp; Picks'!$Y$26='Games &amp; Picks'!$E$26,'Games &amp; Picks'!$BB$26=0),5,0)))))</f>
        <v>0</v>
      </c>
      <c r="AB21" s="1">
        <f>IF('Games &amp; Picks'!E27="x","",IF($B21="","",IF(AND('Games &amp; Picks'!$Y$27='Games &amp; Picks'!$E$27,'Games &amp; Picks'!$BB$27=1,'Games &amp; Picks'!$Y$27='Games &amp; Picks'!$BC$27),10,IF(AND('Games &amp; Picks'!$Y$27='Games &amp; Picks'!$E$27,'Games &amp; Picks'!$BB$27=1),5,IF(AND('Games &amp; Picks'!$Y$27='Games &amp; Picks'!$E$27,'Games &amp; Picks'!$BB$27=0),5,0)))))</f>
        <v>5</v>
      </c>
      <c r="AC21" s="1">
        <f>IF('Games &amp; Picks'!E28="x","",IF($B21="","",IF(AND('Games &amp; Picks'!$Y$28='Games &amp; Picks'!$E$28,'Games &amp; Picks'!$BB$28=1,'Games &amp; Picks'!$Y$28='Games &amp; Picks'!$BC$28),14,IF(AND('Games &amp; Picks'!$Y$28='Games &amp; Picks'!$E$28,'Games &amp; Picks'!$BB$28=1),7,IF(AND('Games &amp; Picks'!$Y$28='Games &amp; Picks'!$E$28,'Games &amp; Picks'!$BB$28=0),7,0)))))</f>
        <v>7</v>
      </c>
      <c r="AD21">
        <f>IF('Games &amp; Picks'!E29="x","",IF($B21="","",IF(AND('Games &amp; Picks'!$Y$29='Games &amp; Picks'!$E$29,'Games &amp; Picks'!$BB$29=1,'Games &amp; Picks'!$Y$29='Games &amp; Picks'!$BC$29),10,IF(AND('Games &amp; Picks'!$Y$29='Games &amp; Picks'!$E$29,'Games &amp; Picks'!$BB$29=1),5,IF(AND('Games &amp; Picks'!$Y$29='Games &amp; Picks'!$E$29,'Games &amp; Picks'!$BB$29=0),5,0)))))</f>
        <v>0</v>
      </c>
      <c r="AE21" s="1">
        <f>IF('Games &amp; Picks'!E30="x","",IF($B21="","",IF(AND('Games &amp; Picks'!$Y$30='Games &amp; Picks'!$E$30,'Games &amp; Picks'!$BB$30=1,'Games &amp; Picks'!$Y$30='Games &amp; Picks'!$BC$30),10,IF(AND('Games &amp; Picks'!$Y$30='Games &amp; Picks'!$E$30,'Games &amp; Picks'!$BB$30=1),5,IF(AND('Games &amp; Picks'!$Y$30='Games &amp; Picks'!$E$30,'Games &amp; Picks'!$BB$30=0),5,0)))))</f>
        <v>5</v>
      </c>
      <c r="AF21" s="1">
        <f>IF('Games &amp; Picks'!E31="x","",IF($B21="","",IF(AND('Games &amp; Picks'!$Y$31='Games &amp; Picks'!$E$31,'Games &amp; Picks'!$BB$31=1,'Games &amp; Picks'!$Y$31='Games &amp; Picks'!$BC$31),10,IF(AND('Games &amp; Picks'!$Y$31='Games &amp; Picks'!$E$31,'Games &amp; Picks'!$BB$31=1),5,IF(AND('Games &amp; Picks'!$Y$31='Games &amp; Picks'!$E$31,'Games &amp; Picks'!$BB$31=0),5,0)))))</f>
        <v>5</v>
      </c>
      <c r="AG21" s="1">
        <f>IF('Games &amp; Picks'!E32="x","",IF($B21="","",IF(AND('Games &amp; Picks'!$Y$32='Games &amp; Picks'!$E$32,'Games &amp; Picks'!$BB$32=1,'Games &amp; Picks'!$Y$32='Games &amp; Picks'!$BC$32),10,IF(AND('Games &amp; Picks'!$Y$32='Games &amp; Picks'!$E$32,'Games &amp; Picks'!$BB$32=1),5,IF(AND('Games &amp; Picks'!$Y$32='Games &amp; Picks'!$E$32,'Games &amp; Picks'!$BB$32=0),5,0)))))</f>
        <v>5</v>
      </c>
      <c r="AH21" s="1">
        <f>IF('Games &amp; Picks'!E33="x","",IF($B21="","",IF(AND('Games &amp; Picks'!$Y$33='Games &amp; Picks'!$E$33,'Games &amp; Picks'!$BB$33=1,'Games &amp; Picks'!$Y$33='Games &amp; Picks'!$BC$33),20,IF(AND('Games &amp; Picks'!$Y$33='Games &amp; Picks'!$E$33,'Games &amp; Picks'!$BB$33=1),10,IF(AND('Games &amp; Picks'!$Y$33='Games &amp; Picks'!$E$33,'Games &amp; Picks'!$BB$33=0),10,0)))))</f>
        <v>0</v>
      </c>
      <c r="AI21" s="1">
        <f>IF('Games &amp; Picks'!E34="x","",IF($B21="","",IF(AND('Games &amp; Picks'!$Y$34='Games &amp; Picks'!$E$34,'Games &amp; Picks'!$BB$34=1,'Games &amp; Picks'!$Y$34='Games &amp; Picks'!$BC$34),10,IF(AND('Games &amp; Picks'!$Y$34='Games &amp; Picks'!$E$34,'Games &amp; Picks'!$BB$34=1),5,IF(AND('Games &amp; Picks'!$Y$34='Games &amp; Picks'!$E$34,'Games &amp; Picks'!$BB$34=0),5,0)))))</f>
        <v>0</v>
      </c>
      <c r="AJ21" s="1">
        <f>IF('Games &amp; Picks'!E35="x","",IF($B21="","",IF(AND('Games &amp; Picks'!$Y$35='Games &amp; Picks'!$E$35,'Games &amp; Picks'!$BB$35=1,'Games &amp; Picks'!$Y$35='Games &amp; Picks'!$BC$35),14,IF(AND('Games &amp; Picks'!$Y$35='Games &amp; Picks'!$E$35,'Games &amp; Picks'!$BB$35=1),7,IF(AND('Games &amp; Picks'!$Y$35='Games &amp; Picks'!$E$35,'Games &amp; Picks'!$BB$35=0),7,0)))))</f>
        <v>7</v>
      </c>
      <c r="AK21" s="1">
        <f>IF('Games &amp; Picks'!E36="x","",IF($B21="","",IF(AND('Games &amp; Picks'!$Y$36='Games &amp; Picks'!$E$36,'Games &amp; Picks'!$BB$36=1,'Games &amp; Picks'!$Y$36='Games &amp; Picks'!$BC$36),30,IF(AND('Games &amp; Picks'!$Y$36='Games &amp; Picks'!$E$36,'Games &amp; Picks'!$BB$36=1),15,IF(AND('Games &amp; Picks'!$Y$36='Games &amp; Picks'!$E$36,'Games &amp; Picks'!$BB$36=0),15,0)))))</f>
        <v>15</v>
      </c>
      <c r="AL21" s="47">
        <f>IF('Games &amp; Picks'!E37="x","",IF($B21="","",IF(AND('Games &amp; Picks'!$Y$37='Games &amp; Picks'!$E$37,'Games &amp; Picks'!$BB$37=1,'Games &amp; Picks'!$Y$37='Games &amp; Picks'!$BC$37),30,IF(AND('Games &amp; Picks'!$Y$37='Games &amp; Picks'!$E$37,'Games &amp; Picks'!$BB$37=1),15,IF(AND('Games &amp; Picks'!$Y$37='Games &amp; Picks'!$E$37,'Games &amp; Picks'!$BB$37=0),15,0)))))</f>
        <v>15</v>
      </c>
      <c r="AM21" s="47">
        <f>IF('Games &amp; Picks'!E38="x","",IF($B21="","",IF(AND('Games &amp; Picks'!$Y$38='Games &amp; Picks'!$E$38,'Games &amp; Picks'!$BB$38=1,'Games &amp; Picks'!$Y$38='Games &amp; Picks'!$BC$38),10,IF(AND('Games &amp; Picks'!$Y$38='Games &amp; Picks'!$E$38,'Games &amp; Picks'!$BB$38=1),5,IF(AND('Games &amp; Picks'!$Y$38='Games &amp; Picks'!$E$38,'Games &amp; Picks'!$BB$38=0),5,0)))))</f>
        <v>5</v>
      </c>
      <c r="AN21" s="1">
        <f>IF('Games &amp; Picks'!E39="x","",IF($B21="","",IF(AND('Games &amp; Picks'!$Y$39='Games &amp; Picks'!$E$39,'Games &amp; Picks'!$BB$39=1,'Games &amp; Picks'!$Y$39='Games &amp; Picks'!$BC$39),20,IF(AND('Games &amp; Picks'!$Y$39='Games &amp; Picks'!$E$39,'Games &amp; Picks'!$BB$39=1),10,IF(AND('Games &amp; Picks'!$Y$39='Games &amp; Picks'!$E$39,'Games &amp; Picks'!$BB$39=0),10,0)))))</f>
        <v>10</v>
      </c>
      <c r="AO21" s="1">
        <f>IF('Games &amp; Picks'!E40="x","",IF($B21="","",IF(AND('Games &amp; Picks'!$Y$40='Games &amp; Picks'!$E$40,'Games &amp; Picks'!$BB$40=1,'Games &amp; Picks'!$Y$40='Games &amp; Picks'!$BC$40),20,IF(AND('Games &amp; Picks'!$Y$40='Games &amp; Picks'!$E$40,'Games &amp; Picks'!$BB$40=1),10,IF(AND('Games &amp; Picks'!$Y$40='Games &amp; Picks'!$E$40,'Games &amp; Picks'!$BB$40=0),10,0)))))</f>
        <v>10</v>
      </c>
      <c r="AP21" s="1">
        <f>IF('Games &amp; Picks'!E41="x","",IF($B21="","",IF(AND('Games &amp; Picks'!$Y$41='Games &amp; Picks'!$E$41,'Games &amp; Picks'!$BB$41=1,'Games &amp; Picks'!$Y$41='Games &amp; Picks'!$BC$41),20,IF(AND('Games &amp; Picks'!$Y$41='Games &amp; Picks'!$E$41,'Games &amp; Picks'!$BB$41=1),10,IF(AND('Games &amp; Picks'!$Y$41='Games &amp; Picks'!$E$41,'Games &amp; Picks'!$BB$41=0),10,0)))))</f>
        <v>10</v>
      </c>
      <c r="AQ21" s="19">
        <f>IF('Games &amp; Picks'!$E$42="x","",IF($B21="","",IF('Games &amp; Picks'!Y$42='Games &amp; Picks'!$E$42,30,0)))</f>
        <v>0</v>
      </c>
      <c r="AR21" s="62">
        <f>Streaks!U$48</f>
        <v>10</v>
      </c>
      <c r="AS21" s="62">
        <f>IF('Games &amp; Picks'!$E$41="x","",IF($B21="","",IF('New Years Bonus'!U$6=4,10,0)))</f>
        <v>0</v>
      </c>
      <c r="AT21" s="4">
        <f>IF('Games &amp; Picks'!E42="x","",IF($B21="","",IF('Playoff Bonus'!U$4=2,15,0)))</f>
        <v>0</v>
      </c>
      <c r="AU21" s="50">
        <f t="shared" si="1"/>
        <v>169</v>
      </c>
      <c r="AV21" s="42">
        <f t="shared" si="2"/>
        <v>0.56097560975609762</v>
      </c>
      <c r="AW21" s="28">
        <f>IF(B21="","",HLOOKUP(B21,Streaks!$B$1:$AT$42,AX21,FALSE))</f>
        <v>0</v>
      </c>
      <c r="AX21" s="69">
        <f t="shared" si="3"/>
        <v>42</v>
      </c>
    </row>
    <row r="22" spans="1:50" x14ac:dyDescent="0.2">
      <c r="A22" s="62">
        <f t="shared" si="0"/>
        <v>16</v>
      </c>
      <c r="B22" s="63" t="str">
        <f>IF('Games &amp; Picks'!Z$1="","",'Games &amp; Picks'!Z$1)</f>
        <v>Matt Thill</v>
      </c>
      <c r="C22" s="22">
        <f>IF('Games &amp; Picks'!E2="x","",IF($B22="","",IF(AND('Games &amp; Picks'!$Z$2='Games &amp; Picks'!$E$2,'Games &amp; Picks'!$BB$2=1,'Games &amp; Picks'!$Z$2='Games &amp; Picks'!$BC$2),10,IF(AND('Games &amp; Picks'!$Z$2='Games &amp; Picks'!$E$2,'Games &amp; Picks'!$BB$2=1),5,IF(AND('Games &amp; Picks'!$Z$2='Games &amp; Picks'!$E$2,'Games &amp; Picks'!$BB$2=0),5,0)))))</f>
        <v>5</v>
      </c>
      <c r="D22" s="22">
        <f>IF('Games &amp; Picks'!E3="x","",IF($B22="","",IF(AND('Games &amp; Picks'!$Z$3='Games &amp; Picks'!$E$3,'Games &amp; Picks'!$BB$3=1,'Games &amp; Picks'!$Z$3='Games &amp; Picks'!$BC$3),10,IF(AND('Games &amp; Picks'!$Z$3='Games &amp; Picks'!$E$3,'Games &amp; Picks'!$BB$3=1),5,IF(AND('Games &amp; Picks'!$Z$3='Games &amp; Picks'!$E$3,'Games &amp; Picks'!$BB$3=0),5,0)))))</f>
        <v>0</v>
      </c>
      <c r="E22" s="22">
        <f>IF('Games &amp; Picks'!E4="x","",IF($B22="","",IF(AND('Games &amp; Picks'!$Z$4='Games &amp; Picks'!$E$4,'Games &amp; Picks'!$BB$4=1,'Games &amp; Picks'!$Z$4='Games &amp; Picks'!$BC$4),10,IF(AND('Games &amp; Picks'!$Z$4='Games &amp; Picks'!$E$4,'Games &amp; Picks'!$BB$4=1),5,IF(AND('Games &amp; Picks'!$Z$4='Games &amp; Picks'!$E$4,'Games &amp; Picks'!$BB$4=0),5,0)))))</f>
        <v>0</v>
      </c>
      <c r="F22" s="1">
        <f>IF('Games &amp; Picks'!E5="x","",IF($B22="","",IF(AND('Games &amp; Picks'!$Z$5='Games &amp; Picks'!$E$5,'Games &amp; Picks'!$BB$5=1,'Games &amp; Picks'!$Z$5='Games &amp; Picks'!$BC$5),10,IF(AND('Games &amp; Picks'!$Z$5='Games &amp; Picks'!$E$5,'Games &amp; Picks'!$BB$5=1),5,IF(AND('Games &amp; Picks'!$Z$5='Games &amp; Picks'!$E$5,'Games &amp; Picks'!$BB$5=0),5,0)))))</f>
        <v>0</v>
      </c>
      <c r="G22" s="1">
        <f>IF('Games &amp; Picks'!E6="x","",IF($B22="","",IF(AND('Games &amp; Picks'!$Z$6='Games &amp; Picks'!$E$6,'Games &amp; Picks'!$BB$6=1,'Games &amp; Picks'!$Z$6='Games &amp; Picks'!$BC$6),10,IF(AND('Games &amp; Picks'!$Z$6='Games &amp; Picks'!$E$6,'Games &amp; Picks'!$BB$6=1),5,IF(AND('Games &amp; Picks'!$Z$6='Games &amp; Picks'!$E$6,'Games &amp; Picks'!$BB$6=0),5,0)))))</f>
        <v>5</v>
      </c>
      <c r="H22" s="1">
        <f>IF('Games &amp; Picks'!E7="x","",IF($B22="","",IF(AND('Games &amp; Picks'!$Z$7='Games &amp; Picks'!$E$7,'Games &amp; Picks'!$BB$7=1,'Games &amp; Picks'!$Z$7='Games &amp; Picks'!$BC$7),10,IF(AND('Games &amp; Picks'!$Z$7='Games &amp; Picks'!$E$7,'Games &amp; Picks'!$BB$7=1),5,IF(AND('Games &amp; Picks'!$Z$7='Games &amp; Picks'!$E$7,'Games &amp; Picks'!$BB$7=0),5,0)))))</f>
        <v>5</v>
      </c>
      <c r="I22" s="1">
        <f>IF('Games &amp; Picks'!E8="x","",IF($B22="","",IF(AND('Games &amp; Picks'!$Z$8='Games &amp; Picks'!$E$8,'Games &amp; Picks'!$BB$8=1,'Games &amp; Picks'!$Z$8='Games &amp; Picks'!$BC$8),10,IF(AND('Games &amp; Picks'!$Z$8='Games &amp; Picks'!$E$8,'Games &amp; Picks'!$BB$8=1),5,IF(AND('Games &amp; Picks'!$Z$8='Games &amp; Picks'!$E$8,'Games &amp; Picks'!$BB$8=0),5,0)))))</f>
        <v>0</v>
      </c>
      <c r="J22" s="1">
        <f>IF('Games &amp; Picks'!E9="x","",IF($B22="","",IF(AND('Games &amp; Picks'!$Z$9='Games &amp; Picks'!$E$9,'Games &amp; Picks'!$BB$9=1,'Games &amp; Picks'!$Z$9='Games &amp; Picks'!$BC$9),10,IF(AND('Games &amp; Picks'!$Z$9='Games &amp; Picks'!$E$9,'Games &amp; Picks'!$BB$9=1),5,IF(AND('Games &amp; Picks'!$Z$9='Games &amp; Picks'!$E$9,'Games &amp; Picks'!$BB$9=0),5,0)))))</f>
        <v>5</v>
      </c>
      <c r="K22" s="1">
        <f>IF('Games &amp; Picks'!E10="x","",IF($B22="","",IF(AND('Games &amp; Picks'!$Z$10='Games &amp; Picks'!$E$10,'Games &amp; Picks'!$BB$10=1,'Games &amp; Picks'!$Z$10='Games &amp; Picks'!$BC$10),10,IF(AND('Games &amp; Picks'!$Z$10='Games &amp; Picks'!$E$10,'Games &amp; Picks'!$BB$10=1),5,IF(AND('Games &amp; Picks'!$Z$10='Games &amp; Picks'!$E$10,'Games &amp; Picks'!$BB$10=0),5,0)))))</f>
        <v>0</v>
      </c>
      <c r="L22" s="1">
        <f>IF('Games &amp; Picks'!E11="x","",IF($B22="","",IF(AND('Games &amp; Picks'!$Z$11='Games &amp; Picks'!$E$11,'Games &amp; Picks'!$BB$11=1,'Games &amp; Picks'!$Z$11='Games &amp; Picks'!$BC$11),10,IF(AND('Games &amp; Picks'!$Z$11='Games &amp; Picks'!$E$11,'Games &amp; Picks'!$BB$11=1),5,IF(AND('Games &amp; Picks'!$Z$11='Games &amp; Picks'!$E$11,'Games &amp; Picks'!$BB$11=0),5,0)))))</f>
        <v>5</v>
      </c>
      <c r="M22" s="1">
        <f>IF('Games &amp; Picks'!E12="x","",IF($B22="","",IF(AND('Games &amp; Picks'!$Z$12='Games &amp; Picks'!$E$12,'Games &amp; Picks'!$BB$12=1,'Games &amp; Picks'!$Z$12='Games &amp; Picks'!$BC$12),10,IF(AND('Games &amp; Picks'!$Z$12='Games &amp; Picks'!$E$12,'Games &amp; Picks'!$BB$12=1),5,IF(AND('Games &amp; Picks'!$Z$12='Games &amp; Picks'!$E$12,'Games &amp; Picks'!$BB$12=0),5,0)))))</f>
        <v>0</v>
      </c>
      <c r="N22" s="1">
        <f>IF('Games &amp; Picks'!E13="x","",IF($B22="","",IF(AND('Games &amp; Picks'!$Z$13='Games &amp; Picks'!$E$13,'Games &amp; Picks'!$BB$13=1,'Games &amp; Picks'!$Z$13='Games &amp; Picks'!$BC$13),10,IF(AND('Games &amp; Picks'!$Z$13='Games &amp; Picks'!$E$13,'Games &amp; Picks'!$BB$13=1),5,IF(AND('Games &amp; Picks'!$Z$13='Games &amp; Picks'!$E$13,'Games &amp; Picks'!$BB$13=0),5,0)))))</f>
        <v>5</v>
      </c>
      <c r="O22" s="1">
        <f>IF('Games &amp; Picks'!E14="x","",IF($B22="","",IF(AND('Games &amp; Picks'!$Z$14='Games &amp; Picks'!$E$14,'Games &amp; Picks'!$BB$14=1,'Games &amp; Picks'!$Z$14='Games &amp; Picks'!$BC$14),10,IF(AND('Games &amp; Picks'!$Z$14='Games &amp; Picks'!$E$14,'Games &amp; Picks'!$BB$14=1),5,IF(AND('Games &amp; Picks'!$Z$14='Games &amp; Picks'!$E$14,'Games &amp; Picks'!$BB$14=0),5,0)))))</f>
        <v>0</v>
      </c>
      <c r="P22" s="1">
        <f>IF('Games &amp; Picks'!E15="x","",IF($B22="","",IF(AND('Games &amp; Picks'!$Z$15='Games &amp; Picks'!$E$15,'Games &amp; Picks'!$BB$15=1,'Games &amp; Picks'!$Z$15='Games &amp; Picks'!$BC$15),10,IF(AND('Games &amp; Picks'!$Z$15='Games &amp; Picks'!$E$15,'Games &amp; Picks'!$BB$15=1),5,IF(AND('Games &amp; Picks'!$Z$15='Games &amp; Picks'!$E$15,'Games &amp; Picks'!$BB$15=0),5,0)))))</f>
        <v>5</v>
      </c>
      <c r="Q22" s="1">
        <f>IF('Games &amp; Picks'!E16="x","",IF($B22="","",IF(AND('Games &amp; Picks'!$Z$16='Games &amp; Picks'!$E$16,'Games &amp; Picks'!$BB$16=1,'Games &amp; Picks'!$Z$16='Games &amp; Picks'!$BC$16),10,IF(AND('Games &amp; Picks'!$Z$16='Games &amp; Picks'!$E$16,'Games &amp; Picks'!$BB$16=1),5,IF(AND('Games &amp; Picks'!$Z$16='Games &amp; Picks'!$E$16,'Games &amp; Picks'!$BB$16=0),5,0)))))</f>
        <v>0</v>
      </c>
      <c r="R22" s="1">
        <f>IF('Games &amp; Picks'!E17="x","",IF($B22="","",IF(AND('Games &amp; Picks'!$Z$17='Games &amp; Picks'!$E$17,'Games &amp; Picks'!$BB$17=1,'Games &amp; Picks'!$Z$17='Games &amp; Picks'!$BC$17),10,IF(AND('Games &amp; Picks'!$Z$17='Games &amp; Picks'!$E$17,'Games &amp; Picks'!$BB$17=1),5,IF(AND('Games &amp; Picks'!$Z$17='Games &amp; Picks'!$E$17,'Games &amp; Picks'!$BB$17=0),5,0)))))</f>
        <v>0</v>
      </c>
      <c r="S22" s="1">
        <f>IF('Games &amp; Picks'!E18="x","",IF($B22="","",IF(AND('Games &amp; Picks'!$Z$18='Games &amp; Picks'!$E$18,'Games &amp; Picks'!$BB$18=1,'Games &amp; Picks'!$Z$18='Games &amp; Picks'!$BC$18),10,IF(AND('Games &amp; Picks'!$Z$18='Games &amp; Picks'!$E$18,'Games &amp; Picks'!$BB$18=1),5,IF(AND('Games &amp; Picks'!$Z$18='Games &amp; Picks'!$E$18,'Games &amp; Picks'!$BB$18=0),5,0)))))</f>
        <v>5</v>
      </c>
      <c r="T22" s="22">
        <f>IF('Games &amp; Picks'!E19="x","",IF($B22="","",IF(AND('Games &amp; Picks'!$Z$19='Games &amp; Picks'!$E$19,'Games &amp; Picks'!$BB$19=1,'Games &amp; Picks'!$Z$19='Games &amp; Picks'!$BC$19),10,IF(AND('Games &amp; Picks'!$Z$19='Games &amp; Picks'!$E$19,'Games &amp; Picks'!$BB$19=1),5,IF(AND('Games &amp; Picks'!$Z$19='Games &amp; Picks'!$E$19,'Games &amp; Picks'!$BB$19=0),5,0)))))</f>
        <v>0</v>
      </c>
      <c r="U22" s="1">
        <f>IF('Games &amp; Picks'!E20="x","",IF($B22="","",IF(AND('Games &amp; Picks'!$Z$20='Games &amp; Picks'!$E$20,'Games &amp; Picks'!$BB$20=1,'Games &amp; Picks'!$Z$20='Games &amp; Picks'!$BC$20),10,IF(AND('Games &amp; Picks'!$Z$20='Games &amp; Picks'!$E$20,'Games &amp; Picks'!$BB$20=1),5,IF(AND('Games &amp; Picks'!$Z$20='Games &amp; Picks'!$E$20,'Games &amp; Picks'!$BB$20=0),5,0)))))</f>
        <v>0</v>
      </c>
      <c r="V22" s="1">
        <f>IF('Games &amp; Picks'!E21="x","",IF($B22="","",IF(AND('Games &amp; Picks'!$Z$21='Games &amp; Picks'!$E$21,'Games &amp; Picks'!$BB$21=1,'Games &amp; Picks'!$Z$21='Games &amp; Picks'!$BC$21),10,IF(AND('Games &amp; Picks'!$Z$21='Games &amp; Picks'!$E$21,'Games &amp; Picks'!$BB$21=1),5,IF(AND('Games &amp; Picks'!$Z$21='Games &amp; Picks'!$E$21,'Games &amp; Picks'!$BB$21=0),5,0)))))</f>
        <v>0</v>
      </c>
      <c r="W22" s="1">
        <f>IF('Games &amp; Picks'!E22="x","",IF($B22="","",IF(AND('Games &amp; Picks'!$Z$22='Games &amp; Picks'!$E$22,'Games &amp; Picks'!$BB$22=1,'Games &amp; Picks'!$Z$22='Games &amp; Picks'!$BC$22),10,IF(AND('Games &amp; Picks'!$Z$22='Games &amp; Picks'!$E$22,'Games &amp; Picks'!$BB$22=1),5,IF(AND('Games &amp; Picks'!$Z$22='Games &amp; Picks'!$E$22,'Games &amp; Picks'!$BB$22=0),5,0)))))</f>
        <v>0</v>
      </c>
      <c r="X22" s="2">
        <f>IF('Games &amp; Picks'!E23="x","",IF($B22="","",IF(AND('Games &amp; Picks'!$Z$23='Games &amp; Picks'!$E$23,'Games &amp; Picks'!$BB$23=1,'Games &amp; Picks'!$Z$23='Games &amp; Picks'!$BC$23),10,IF(AND('Games &amp; Picks'!$Z$23='Games &amp; Picks'!$E$23,'Games &amp; Picks'!$BB$23=1),5,IF(AND('Games &amp; Picks'!$Z$23='Games &amp; Picks'!$E$23,'Games &amp; Picks'!$BB$23=0),5,0)))))</f>
        <v>0</v>
      </c>
      <c r="Y22" s="1">
        <f>IF('Games &amp; Picks'!E24="x","",IF($B22="","",IF(AND('Games &amp; Picks'!$Z$24='Games &amp; Picks'!$E$24,'Games &amp; Picks'!$BB$24=1,'Games &amp; Picks'!$Z$24='Games &amp; Picks'!$BC$24),10,IF(AND('Games &amp; Picks'!$Z$24='Games &amp; Picks'!$E$24,'Games &amp; Picks'!$BB$24=1),5,IF(AND('Games &amp; Picks'!$Z$24='Games &amp; Picks'!$E$24,'Games &amp; Picks'!$BB$24=0),5,0)))))</f>
        <v>5</v>
      </c>
      <c r="Z22" s="1">
        <f>IF('Games &amp; Picks'!E25="x","",IF($B22="","",IF(AND('Games &amp; Picks'!$Z$25='Games &amp; Picks'!$E$25,'Games &amp; Picks'!$BB$25=1,'Games &amp; Picks'!$Z$25='Games &amp; Picks'!$BC$25),10,IF(AND('Games &amp; Picks'!$Z$25='Games &amp; Picks'!$E$25,'Games &amp; Picks'!$BB$25=1),5,IF(AND('Games &amp; Picks'!$Z$25='Games &amp; Picks'!$E$25,'Games &amp; Picks'!$BB$25=0),5,0)))))</f>
        <v>0</v>
      </c>
      <c r="AA22" s="1">
        <f>IF('Games &amp; Picks'!E26="x","",IF($B22="","",IF(AND('Games &amp; Picks'!$Z$26='Games &amp; Picks'!$E$26,'Games &amp; Picks'!$BB$26=1,'Games &amp; Picks'!$Z$26='Games &amp; Picks'!$BC$26),10,IF(AND('Games &amp; Picks'!$Z$26='Games &amp; Picks'!$E$26,'Games &amp; Picks'!$BB$26=1),5,IF(AND('Games &amp; Picks'!$Z$26='Games &amp; Picks'!$E$26,'Games &amp; Picks'!$BB$26=0),5,0)))))</f>
        <v>5</v>
      </c>
      <c r="AB22" s="1">
        <f>IF('Games &amp; Picks'!E27="x","",IF($B22="","",IF(AND('Games &amp; Picks'!$Z$27='Games &amp; Picks'!$E$27,'Games &amp; Picks'!$BB$27=1,'Games &amp; Picks'!$Z$27='Games &amp; Picks'!$BC$27),10,IF(AND('Games &amp; Picks'!$Z$27='Games &amp; Picks'!$E$27,'Games &amp; Picks'!$BB$27=1),5,IF(AND('Games &amp; Picks'!$Z$27='Games &amp; Picks'!$E$27,'Games &amp; Picks'!$BB$27=0),5,0)))))</f>
        <v>5</v>
      </c>
      <c r="AC22" s="1">
        <f>IF('Games &amp; Picks'!E28="x","",IF($B22="","",IF(AND('Games &amp; Picks'!$Z$28='Games &amp; Picks'!$E$28,'Games &amp; Picks'!$BB$28=1,'Games &amp; Picks'!$Z$28='Games &amp; Picks'!$BC$28),14,IF(AND('Games &amp; Picks'!$Z$28='Games &amp; Picks'!$E$28,'Games &amp; Picks'!$BB$28=1),7,IF(AND('Games &amp; Picks'!$Z$28='Games &amp; Picks'!$E$28,'Games &amp; Picks'!$BB$28=0),7,0)))))</f>
        <v>0</v>
      </c>
      <c r="AD22">
        <f>IF('Games &amp; Picks'!E29="x","",IF($B22="","",IF(AND('Games &amp; Picks'!$Z$29='Games &amp; Picks'!$E$29,'Games &amp; Picks'!$BB$29=1,'Games &amp; Picks'!$Z$29='Games &amp; Picks'!$BC$29),10,IF(AND('Games &amp; Picks'!$Z$29='Games &amp; Picks'!$E$29,'Games &amp; Picks'!$BB$29=1),5,IF(AND('Games &amp; Picks'!$Z$29='Games &amp; Picks'!$E$29,'Games &amp; Picks'!$BB$29=0),5,0)))))</f>
        <v>5</v>
      </c>
      <c r="AE22" s="1">
        <f>IF('Games &amp; Picks'!E30="x","",IF($B22="","",IF(AND('Games &amp; Picks'!$Z$30='Games &amp; Picks'!$E$30,'Games &amp; Picks'!$BB$30=1,'Games &amp; Picks'!$Z$30='Games &amp; Picks'!$BC$30),10,IF(AND('Games &amp; Picks'!$Z$30='Games &amp; Picks'!$E$30,'Games &amp; Picks'!$BB$30=1),5,IF(AND('Games &amp; Picks'!$Z$30='Games &amp; Picks'!$E$30,'Games &amp; Picks'!$BB$30=0),5,0)))))</f>
        <v>5</v>
      </c>
      <c r="AF22" s="1">
        <f>IF('Games &amp; Picks'!E31="x","",IF($B22="","",IF(AND('Games &amp; Picks'!$Z$31='Games &amp; Picks'!$E$31,'Games &amp; Picks'!$BB$31=1,'Games &amp; Picks'!$Z$31='Games &amp; Picks'!$BC$31),10,IF(AND('Games &amp; Picks'!$Z$31='Games &amp; Picks'!$E$31,'Games &amp; Picks'!$BB$31=1),5,IF(AND('Games &amp; Picks'!$Z$31='Games &amp; Picks'!$E$31,'Games &amp; Picks'!$BB$31=0),5,0)))))</f>
        <v>5</v>
      </c>
      <c r="AG22" s="1">
        <f>IF('Games &amp; Picks'!E32="x","",IF($B22="","",IF(AND('Games &amp; Picks'!$Z$32='Games &amp; Picks'!$E$32,'Games &amp; Picks'!$BB$32=1,'Games &amp; Picks'!$Z$32='Games &amp; Picks'!$BC$32),10,IF(AND('Games &amp; Picks'!$Z$32='Games &amp; Picks'!$E$32,'Games &amp; Picks'!$BB$32=1),5,IF(AND('Games &amp; Picks'!$Z$32='Games &amp; Picks'!$E$32,'Games &amp; Picks'!$BB$32=0),5,0)))))</f>
        <v>5</v>
      </c>
      <c r="AH22" s="1">
        <f>IF('Games &amp; Picks'!E33="x","",IF($B22="","",IF(AND('Games &amp; Picks'!$Z$33='Games &amp; Picks'!$E$33,'Games &amp; Picks'!$BB$33=1,'Games &amp; Picks'!$Z$33='Games &amp; Picks'!$BC$33),20,IF(AND('Games &amp; Picks'!$Z$33='Games &amp; Picks'!$E$33,'Games &amp; Picks'!$BB$33=1),10,IF(AND('Games &amp; Picks'!$Z$33='Games &amp; Picks'!$E$33,'Games &amp; Picks'!$BB$33=0),10,0)))))</f>
        <v>0</v>
      </c>
      <c r="AI22" s="1">
        <f>IF('Games &amp; Picks'!E34="x","",IF($B22="","",IF(AND('Games &amp; Picks'!$Z$34='Games &amp; Picks'!$E$34,'Games &amp; Picks'!$BB$34=1,'Games &amp; Picks'!$Z$34='Games &amp; Picks'!$BC$34),10,IF(AND('Games &amp; Picks'!$Z$34='Games &amp; Picks'!$E$34,'Games &amp; Picks'!$BB$34=1),5,IF(AND('Games &amp; Picks'!$Z$34='Games &amp; Picks'!$E$34,'Games &amp; Picks'!$BB$34=0),5,0)))))</f>
        <v>5</v>
      </c>
      <c r="AJ22" s="1">
        <f>IF('Games &amp; Picks'!E35="x","",IF($B22="","",IF(AND('Games &amp; Picks'!$Z$35='Games &amp; Picks'!$E$35,'Games &amp; Picks'!$BB$35=1,'Games &amp; Picks'!$Z$35='Games &amp; Picks'!$BC$35),14,IF(AND('Games &amp; Picks'!$Z$35='Games &amp; Picks'!$E$35,'Games &amp; Picks'!$BB$35=1),7,IF(AND('Games &amp; Picks'!$Z$35='Games &amp; Picks'!$E$35,'Games &amp; Picks'!$BB$35=0),7,0)))))</f>
        <v>7</v>
      </c>
      <c r="AK22" s="1">
        <f>IF('Games &amp; Picks'!E36="x","",IF($B22="","",IF(AND('Games &amp; Picks'!$Z$36='Games &amp; Picks'!$E$36,'Games &amp; Picks'!$BB$36=1,'Games &amp; Picks'!$Z$36='Games &amp; Picks'!$BC$36),30,IF(AND('Games &amp; Picks'!$Z$36='Games &amp; Picks'!$E$36,'Games &amp; Picks'!$BB$36=1),15,IF(AND('Games &amp; Picks'!$Z$36='Games &amp; Picks'!$E$36,'Games &amp; Picks'!$BB$36=0),15,0)))))</f>
        <v>15</v>
      </c>
      <c r="AL22" s="47">
        <f>IF('Games &amp; Picks'!E37="x","",IF($B22="","",IF(AND('Games &amp; Picks'!$Z$37='Games &amp; Picks'!$E$37,'Games &amp; Picks'!$BB$37=1,'Games &amp; Picks'!$Z$37='Games &amp; Picks'!$BC$37),30,IF(AND('Games &amp; Picks'!$Z$37='Games &amp; Picks'!$E$37,'Games &amp; Picks'!$BB$37=1),15,IF(AND('Games &amp; Picks'!$Z$37='Games &amp; Picks'!$E$37,'Games &amp; Picks'!$BB$37=0),15,0)))))</f>
        <v>15</v>
      </c>
      <c r="AM22" s="47">
        <f>IF('Games &amp; Picks'!E38="x","",IF($B22="","",IF(AND('Games &amp; Picks'!$Z$38='Games &amp; Picks'!$E$38,'Games &amp; Picks'!$BB$38=1,'Games &amp; Picks'!$Z$38='Games &amp; Picks'!$BC$38),10,IF(AND('Games &amp; Picks'!$Z$38='Games &amp; Picks'!$E$38,'Games &amp; Picks'!$BB$38=1),5,IF(AND('Games &amp; Picks'!$Z$38='Games &amp; Picks'!$E$38,'Games &amp; Picks'!$BB$38=0),5,0)))))</f>
        <v>0</v>
      </c>
      <c r="AN22" s="1">
        <f>IF('Games &amp; Picks'!E39="x","",IF($B22="","",IF(AND('Games &amp; Picks'!$Z$39='Games &amp; Picks'!$E$39,'Games &amp; Picks'!$BB$39=1,'Games &amp; Picks'!$Z$39='Games &amp; Picks'!$BC$39),20,IF(AND('Games &amp; Picks'!$Z$39='Games &amp; Picks'!$E$39,'Games &amp; Picks'!$BB$39=1),10,IF(AND('Games &amp; Picks'!$Z$39='Games &amp; Picks'!$E$39,'Games &amp; Picks'!$BB$39=0),10,0)))))</f>
        <v>10</v>
      </c>
      <c r="AO22" s="1">
        <f>IF('Games &amp; Picks'!E40="x","",IF($B22="","",IF(AND('Games &amp; Picks'!$Z$40='Games &amp; Picks'!$E$40,'Games &amp; Picks'!$BB$40=1,'Games &amp; Picks'!$Z$40='Games &amp; Picks'!$BC$40),20,IF(AND('Games &amp; Picks'!$Z$40='Games &amp; Picks'!$E$40,'Games &amp; Picks'!$BB$40=1),10,IF(AND('Games &amp; Picks'!$Z$40='Games &amp; Picks'!$E$40,'Games &amp; Picks'!$BB$40=0),10,0)))))</f>
        <v>10</v>
      </c>
      <c r="AP22" s="1">
        <f>IF('Games &amp; Picks'!E41="x","",IF($B22="","",IF(AND('Games &amp; Picks'!$Z$41='Games &amp; Picks'!$E$41,'Games &amp; Picks'!$BB$41=1,'Games &amp; Picks'!$Z$41='Games &amp; Picks'!$BC$41),20,IF(AND('Games &amp; Picks'!$Z$41='Games &amp; Picks'!$E$41,'Games &amp; Picks'!$BB$41=1),10,IF(AND('Games &amp; Picks'!$Z$41='Games &amp; Picks'!$E$41,'Games &amp; Picks'!$BB$41=0),10,0)))))</f>
        <v>10</v>
      </c>
      <c r="AQ22" s="19">
        <f>IF('Games &amp; Picks'!$E$42="x","",IF($B22="","",IF('Games &amp; Picks'!Z$42='Games &amp; Picks'!$E$42,30,0)))</f>
        <v>0</v>
      </c>
      <c r="AR22" s="62">
        <f>Streaks!V$48</f>
        <v>0</v>
      </c>
      <c r="AS22" s="62">
        <f>IF('Games &amp; Picks'!$E$41="x","",IF($B22="","",IF('New Years Bonus'!V$6=4,10,0)))</f>
        <v>0</v>
      </c>
      <c r="AT22" s="4">
        <f>IF('Games &amp; Picks'!E42="x","",IF($B22="","",IF('Playoff Bonus'!V$4=2,15,0)))</f>
        <v>0</v>
      </c>
      <c r="AU22" s="50">
        <f t="shared" si="1"/>
        <v>147</v>
      </c>
      <c r="AV22" s="42">
        <f t="shared" si="2"/>
        <v>0.53658536585365857</v>
      </c>
      <c r="AW22" s="28">
        <f>IF(B22="","",HLOOKUP(B22,Streaks!$B$1:$AT$42,AX22,FALSE))</f>
        <v>0</v>
      </c>
      <c r="AX22" s="69">
        <f t="shared" si="3"/>
        <v>42</v>
      </c>
    </row>
    <row r="23" spans="1:50" x14ac:dyDescent="0.2">
      <c r="A23" s="62">
        <f t="shared" si="0"/>
        <v>2</v>
      </c>
      <c r="B23" s="63" t="str">
        <f>IF('Games &amp; Picks'!AA$1="","",'Games &amp; Picks'!AA$1)</f>
        <v>Nick DiRenzo</v>
      </c>
      <c r="C23" s="22">
        <f>IF('Games &amp; Picks'!E2="x","",IF($B23="","",IF(AND('Games &amp; Picks'!$AA$2='Games &amp; Picks'!$E$2,'Games &amp; Picks'!$BB$2=1,'Games &amp; Picks'!$AA$2='Games &amp; Picks'!$BC$2),10,IF(AND('Games &amp; Picks'!$AA$2='Games &amp; Picks'!$E$2,'Games &amp; Picks'!$BB$2=1),5,IF(AND('Games &amp; Picks'!$AA$2='Games &amp; Picks'!$E$2,'Games &amp; Picks'!$BB$2=0),5,0)))))</f>
        <v>5</v>
      </c>
      <c r="D23" s="22">
        <f>IF('Games &amp; Picks'!E3="x","",IF($B23="","",IF(AND('Games &amp; Picks'!$AA$3='Games &amp; Picks'!$E$3,'Games &amp; Picks'!$BB$3=1,'Games &amp; Picks'!$AA$3='Games &amp; Picks'!$BC$3),10,IF(AND('Games &amp; Picks'!$AA$3='Games &amp; Picks'!$E$3,'Games &amp; Picks'!$BB$3=1),5,IF(AND('Games &amp; Picks'!$AA$3='Games &amp; Picks'!$E$3,'Games &amp; Picks'!$BB$3=0),5,0)))))</f>
        <v>0</v>
      </c>
      <c r="E23" s="22">
        <f>IF('Games &amp; Picks'!E4="x","",IF($B23="","",IF(AND('Games &amp; Picks'!$AA$4='Games &amp; Picks'!$E$4,'Games &amp; Picks'!$BB$4=1,'Games &amp; Picks'!$AA$4='Games &amp; Picks'!$BC$4),10,IF(AND('Games &amp; Picks'!$AA$4='Games &amp; Picks'!$E$4,'Games &amp; Picks'!$BB$4=1),5,IF(AND('Games &amp; Picks'!$AA$4='Games &amp; Picks'!$E$4,'Games &amp; Picks'!$BB$4=0),5,0)))))</f>
        <v>0</v>
      </c>
      <c r="F23" s="1">
        <f>IF('Games &amp; Picks'!E5="x","",IF($B23="","",IF(AND('Games &amp; Picks'!$AA$5='Games &amp; Picks'!$E$5,'Games &amp; Picks'!$BB$5=1,'Games &amp; Picks'!$AA$5='Games &amp; Picks'!$BC$5),10,IF(AND('Games &amp; Picks'!$AA$5='Games &amp; Picks'!$E$5,'Games &amp; Picks'!$BB$5=1),5,IF(AND('Games &amp; Picks'!$AA$5='Games &amp; Picks'!$E$5,'Games &amp; Picks'!$BB$5=0),5,0)))))</f>
        <v>0</v>
      </c>
      <c r="G23" s="1">
        <f>IF('Games &amp; Picks'!E6="x","",IF($B23="","",IF(AND('Games &amp; Picks'!$AA$6='Games &amp; Picks'!$E$6,'Games &amp; Picks'!$BB$6=1,'Games &amp; Picks'!$AA$6='Games &amp; Picks'!$BC$6),10,IF(AND('Games &amp; Picks'!$AA$6='Games &amp; Picks'!$E$6,'Games &amp; Picks'!$BB$6=1),5,IF(AND('Games &amp; Picks'!$AA$6='Games &amp; Picks'!$E$6,'Games &amp; Picks'!$BB$6=0),5,0)))))</f>
        <v>5</v>
      </c>
      <c r="H23" s="1">
        <f>IF('Games &amp; Picks'!E7="x","",IF($B23="","",IF(AND('Games &amp; Picks'!$AA$7='Games &amp; Picks'!$E$7,'Games &amp; Picks'!$BB$7=1,'Games &amp; Picks'!$AA$7='Games &amp; Picks'!$BC$7),10,IF(AND('Games &amp; Picks'!$AA$7='Games &amp; Picks'!$E$7,'Games &amp; Picks'!$BB$7=1),5,IF(AND('Games &amp; Picks'!$AA$7='Games &amp; Picks'!$E$7,'Games &amp; Picks'!$BB$7=0),5,0)))))</f>
        <v>5</v>
      </c>
      <c r="I23" s="1">
        <f>IF('Games &amp; Picks'!E8="x","",IF($B23="","",IF(AND('Games &amp; Picks'!$AA$8='Games &amp; Picks'!$E$8,'Games &amp; Picks'!$BB$8=1,'Games &amp; Picks'!$AA$8='Games &amp; Picks'!$BC$8),10,IF(AND('Games &amp; Picks'!$AA$8='Games &amp; Picks'!$E$8,'Games &amp; Picks'!$BB$8=1),5,IF(AND('Games &amp; Picks'!$AA$8='Games &amp; Picks'!$E$8,'Games &amp; Picks'!$BB$8=0),5,0)))))</f>
        <v>5</v>
      </c>
      <c r="J23" s="1">
        <f>IF('Games &amp; Picks'!E9="x","",IF($B23="","",IF(AND('Games &amp; Picks'!$AA$9='Games &amp; Picks'!$E$9,'Games &amp; Picks'!$BB$9=1,'Games &amp; Picks'!$AA$9='Games &amp; Picks'!$BC$9),10,IF(AND('Games &amp; Picks'!$AA$9='Games &amp; Picks'!$E$9,'Games &amp; Picks'!$BB$9=1),5,IF(AND('Games &amp; Picks'!$AA$9='Games &amp; Picks'!$E$9,'Games &amp; Picks'!$BB$9=0),5,0)))))</f>
        <v>5</v>
      </c>
      <c r="K23" s="1">
        <f>IF('Games &amp; Picks'!E10="x","",IF($B23="","",IF(AND('Games &amp; Picks'!$AA$10='Games &amp; Picks'!$E$10,'Games &amp; Picks'!$BB$10=1,'Games &amp; Picks'!$AA$10='Games &amp; Picks'!$BC$10),10,IF(AND('Games &amp; Picks'!$AA$10='Games &amp; Picks'!$E$10,'Games &amp; Picks'!$BB$10=1),5,IF(AND('Games &amp; Picks'!$AA$10='Games &amp; Picks'!$E$10,'Games &amp; Picks'!$BB$10=0),5,0)))))</f>
        <v>0</v>
      </c>
      <c r="L23" s="1">
        <f>IF('Games &amp; Picks'!E11="x","",IF($B23="","",IF(AND('Games &amp; Picks'!$AA$11='Games &amp; Picks'!$E$11,'Games &amp; Picks'!$BB$11=1,'Games &amp; Picks'!$AA$11='Games &amp; Picks'!$BC$11),10,IF(AND('Games &amp; Picks'!$AA$11='Games &amp; Picks'!$E$11,'Games &amp; Picks'!$BB$11=1),5,IF(AND('Games &amp; Picks'!$AA$11='Games &amp; Picks'!$E$11,'Games &amp; Picks'!$BB$11=0),5,0)))))</f>
        <v>5</v>
      </c>
      <c r="M23" s="1">
        <f>IF('Games &amp; Picks'!E12="x","",IF($B23="","",IF(AND('Games &amp; Picks'!$AA$12='Games &amp; Picks'!$E$12,'Games &amp; Picks'!$BB$12=1,'Games &amp; Picks'!$AA$12='Games &amp; Picks'!$BC$12),10,IF(AND('Games &amp; Picks'!$AA$12='Games &amp; Picks'!$E$12,'Games &amp; Picks'!$BB$12=1),5,IF(AND('Games &amp; Picks'!$AA$12='Games &amp; Picks'!$E$12,'Games &amp; Picks'!$BB$12=0),5,0)))))</f>
        <v>5</v>
      </c>
      <c r="N23" s="1">
        <f>IF('Games &amp; Picks'!E13="x","",IF($B23="","",IF(AND('Games &amp; Picks'!$AA$13='Games &amp; Picks'!$E$13,'Games &amp; Picks'!$BB$13=1,'Games &amp; Picks'!$AA$13='Games &amp; Picks'!$BC$13),10,IF(AND('Games &amp; Picks'!$AA$13='Games &amp; Picks'!$E$13,'Games &amp; Picks'!$BB$13=1),5,IF(AND('Games &amp; Picks'!$AA$13='Games &amp; Picks'!$E$13,'Games &amp; Picks'!$BB$13=0),5,0)))))</f>
        <v>5</v>
      </c>
      <c r="O23" s="1">
        <f>IF('Games &amp; Picks'!E14="x","",IF($B23="","",IF(AND('Games &amp; Picks'!$AA$14='Games &amp; Picks'!$E$14,'Games &amp; Picks'!$BB$14=1,'Games &amp; Picks'!$AA$14='Games &amp; Picks'!$BC$14),10,IF(AND('Games &amp; Picks'!$AA$14='Games &amp; Picks'!$E$14,'Games &amp; Picks'!$BB$14=1),5,IF(AND('Games &amp; Picks'!$AA$14='Games &amp; Picks'!$E$14,'Games &amp; Picks'!$BB$14=0),5,0)))))</f>
        <v>5</v>
      </c>
      <c r="P23" s="1">
        <f>IF('Games &amp; Picks'!E15="x","",IF($B23="","",IF(AND('Games &amp; Picks'!$AA$15='Games &amp; Picks'!$E$15,'Games &amp; Picks'!$BB$15=1,'Games &amp; Picks'!$AA$15='Games &amp; Picks'!$BC$15),10,IF(AND('Games &amp; Picks'!$AA$15='Games &amp; Picks'!$E$15,'Games &amp; Picks'!$BB$15=1),5,IF(AND('Games &amp; Picks'!$AA$15='Games &amp; Picks'!$E$15,'Games &amp; Picks'!$BB$15=0),5,0)))))</f>
        <v>5</v>
      </c>
      <c r="Q23" s="1">
        <f>IF('Games &amp; Picks'!E16="x","",IF($B23="","",IF(AND('Games &amp; Picks'!$AA$16='Games &amp; Picks'!$E$16,'Games &amp; Picks'!$BB$16=1,'Games &amp; Picks'!$AA$16='Games &amp; Picks'!$BC$16),10,IF(AND('Games &amp; Picks'!$AA$16='Games &amp; Picks'!$E$16,'Games &amp; Picks'!$BB$16=1),5,IF(AND('Games &amp; Picks'!$AA$16='Games &amp; Picks'!$E$16,'Games &amp; Picks'!$BB$16=0),5,0)))))</f>
        <v>0</v>
      </c>
      <c r="R23" s="1">
        <f>IF('Games &amp; Picks'!E17="x","",IF($B23="","",IF(AND('Games &amp; Picks'!$AA$17='Games &amp; Picks'!$E$17,'Games &amp; Picks'!$BB$17=1,'Games &amp; Picks'!$AA$17='Games &amp; Picks'!$BC$17),10,IF(AND('Games &amp; Picks'!$AA$17='Games &amp; Picks'!$E$17,'Games &amp; Picks'!$BB$17=1),5,IF(AND('Games &amp; Picks'!$AA$17='Games &amp; Picks'!$E$17,'Games &amp; Picks'!$BB$17=0),5,0)))))</f>
        <v>5</v>
      </c>
      <c r="S23" s="1">
        <f>IF('Games &amp; Picks'!E18="x","",IF($B23="","",IF(AND('Games &amp; Picks'!$AA$18='Games &amp; Picks'!$E$18,'Games &amp; Picks'!$BB$18=1,'Games &amp; Picks'!$AA$18='Games &amp; Picks'!$BC$18),10,IF(AND('Games &amp; Picks'!$AA$18='Games &amp; Picks'!$E$18,'Games &amp; Picks'!$BB$18=1),5,IF(AND('Games &amp; Picks'!$AA$18='Games &amp; Picks'!$E$18,'Games &amp; Picks'!$BB$18=0),5,0)))))</f>
        <v>5</v>
      </c>
      <c r="T23" s="22">
        <f>IF('Games &amp; Picks'!E19="x","",IF($B23="","",IF(AND('Games &amp; Picks'!$AA$19='Games &amp; Picks'!$E$19,'Games &amp; Picks'!$BB$19=1,'Games &amp; Picks'!$AA$19='Games &amp; Picks'!$BC$19),10,IF(AND('Games &amp; Picks'!$AA$19='Games &amp; Picks'!$E$19,'Games &amp; Picks'!$BB$19=1),5,IF(AND('Games &amp; Picks'!$AA$19='Games &amp; Picks'!$E$19,'Games &amp; Picks'!$BB$19=0),5,0)))))</f>
        <v>0</v>
      </c>
      <c r="U23" s="1">
        <f>IF('Games &amp; Picks'!E20="x","",IF($B23="","",IF(AND('Games &amp; Picks'!$AA$20='Games &amp; Picks'!$E$20,'Games &amp; Picks'!$BB$20=1,'Games &amp; Picks'!$AA$20='Games &amp; Picks'!$BC$20),10,IF(AND('Games &amp; Picks'!$AA$20='Games &amp; Picks'!$E$20,'Games &amp; Picks'!$BB$20=1),5,IF(AND('Games &amp; Picks'!$AA$20='Games &amp; Picks'!$E$20,'Games &amp; Picks'!$BB$20=0),5,0)))))</f>
        <v>0</v>
      </c>
      <c r="V23" s="1">
        <f>IF('Games &amp; Picks'!E21="x","",IF($B23="","",IF(AND('Games &amp; Picks'!$AA$21='Games &amp; Picks'!$E$21,'Games &amp; Picks'!$BB$21=1,'Games &amp; Picks'!$AA$21='Games &amp; Picks'!$BC$21),10,IF(AND('Games &amp; Picks'!$AA$21='Games &amp; Picks'!$E$21,'Games &amp; Picks'!$BB$21=1),5,IF(AND('Games &amp; Picks'!$AA$21='Games &amp; Picks'!$E$21,'Games &amp; Picks'!$BB$21=0),5,0)))))</f>
        <v>0</v>
      </c>
      <c r="W23" s="1">
        <f>IF('Games &amp; Picks'!E22="x","",IF($B23="","",IF(AND('Games &amp; Picks'!$AA$22='Games &amp; Picks'!$E$22,'Games &amp; Picks'!$BB$22=1,'Games &amp; Picks'!$AA$22='Games &amp; Picks'!$BC$22),10,IF(AND('Games &amp; Picks'!$AA$22='Games &amp; Picks'!$E$22,'Games &amp; Picks'!$BB$22=1),5,IF(AND('Games &amp; Picks'!$AA$22='Games &amp; Picks'!$E$22,'Games &amp; Picks'!$BB$22=0),5,0)))))</f>
        <v>0</v>
      </c>
      <c r="X23" s="2">
        <f>IF('Games &amp; Picks'!E23="x","",IF($B23="","",IF(AND('Games &amp; Picks'!$AA$23='Games &amp; Picks'!$E$23,'Games &amp; Picks'!$BB$23=1,'Games &amp; Picks'!$AA$23='Games &amp; Picks'!$BC$23),10,IF(AND('Games &amp; Picks'!$AA$23='Games &amp; Picks'!$E$23,'Games &amp; Picks'!$BB$23=1),5,IF(AND('Games &amp; Picks'!$AA$23='Games &amp; Picks'!$E$23,'Games &amp; Picks'!$BB$23=0),5,0)))))</f>
        <v>5</v>
      </c>
      <c r="Y23" s="1">
        <f>IF('Games &amp; Picks'!E24="x","",IF($B23="","",IF(AND('Games &amp; Picks'!$AA$24='Games &amp; Picks'!$E$24,'Games &amp; Picks'!$BB$24=1,'Games &amp; Picks'!$AA$24='Games &amp; Picks'!$BC$24),10,IF(AND('Games &amp; Picks'!$AA$24='Games &amp; Picks'!$E$24,'Games &amp; Picks'!$BB$24=1),5,IF(AND('Games &amp; Picks'!$AA$24='Games &amp; Picks'!$E$24,'Games &amp; Picks'!$BB$24=0),5,0)))))</f>
        <v>5</v>
      </c>
      <c r="Z23" s="1">
        <f>IF('Games &amp; Picks'!E25="x","",IF($B23="","",IF(AND('Games &amp; Picks'!$AA$25='Games &amp; Picks'!$E$25,'Games &amp; Picks'!$BB$25=1,'Games &amp; Picks'!$AA$25='Games &amp; Picks'!$BC$25),10,IF(AND('Games &amp; Picks'!$AA$25='Games &amp; Picks'!$E$25,'Games &amp; Picks'!$BB$25=1),5,IF(AND('Games &amp; Picks'!$AA$25='Games &amp; Picks'!$E$25,'Games &amp; Picks'!$BB$25=0),5,0)))))</f>
        <v>0</v>
      </c>
      <c r="AA23" s="1">
        <f>IF('Games &amp; Picks'!E26="x","",IF($B23="","",IF(AND('Games &amp; Picks'!$AA$26='Games &amp; Picks'!$E$26,'Games &amp; Picks'!$BB$26=1,'Games &amp; Picks'!$AA$26='Games &amp; Picks'!$BC$26),10,IF(AND('Games &amp; Picks'!$AA$26='Games &amp; Picks'!$E$26,'Games &amp; Picks'!$BB$26=1),5,IF(AND('Games &amp; Picks'!$AA$26='Games &amp; Picks'!$E$26,'Games &amp; Picks'!$BB$26=0),5,0)))))</f>
        <v>5</v>
      </c>
      <c r="AB23" s="1">
        <f>IF('Games &amp; Picks'!E27="x","",IF($B23="","",IF(AND('Games &amp; Picks'!$AA$27='Games &amp; Picks'!$E$27,'Games &amp; Picks'!$BB$27=1,'Games &amp; Picks'!$AA$27='Games &amp; Picks'!$BC$27),10,IF(AND('Games &amp; Picks'!$AA$27='Games &amp; Picks'!$E$27,'Games &amp; Picks'!$BB$27=1),5,IF(AND('Games &amp; Picks'!$AA$27='Games &amp; Picks'!$E$27,'Games &amp; Picks'!$BB$27=0),5,0)))))</f>
        <v>5</v>
      </c>
      <c r="AC23" s="1">
        <f>IF('Games &amp; Picks'!E28="x","",IF($B23="","",IF(AND('Games &amp; Picks'!$AA$28='Games &amp; Picks'!$E$28,'Games &amp; Picks'!$BB$28=1,'Games &amp; Picks'!$AA$28='Games &amp; Picks'!$BC$28),14,IF(AND('Games &amp; Picks'!$AA$28='Games &amp; Picks'!$E$28,'Games &amp; Picks'!$BB$28=1),7,IF(AND('Games &amp; Picks'!$AA$28='Games &amp; Picks'!$E$28,'Games &amp; Picks'!$BB$28=0),7,0)))))</f>
        <v>0</v>
      </c>
      <c r="AD23">
        <f>IF('Games &amp; Picks'!E29="x","",IF($B23="","",IF(AND('Games &amp; Picks'!$AA$29='Games &amp; Picks'!$E$29,'Games &amp; Picks'!$BB$29=1,'Games &amp; Picks'!$AA$29='Games &amp; Picks'!$BC$29),10,IF(AND('Games &amp; Picks'!$AA$29='Games &amp; Picks'!$E$29,'Games &amp; Picks'!$BB$29=1),5,IF(AND('Games &amp; Picks'!$AA$29='Games &amp; Picks'!$E$29,'Games &amp; Picks'!$BB$29=0),5,0)))))</f>
        <v>5</v>
      </c>
      <c r="AE23" s="1">
        <f>IF('Games &amp; Picks'!E30="x","",IF($B23="","",IF(AND('Games &amp; Picks'!$AA$30='Games &amp; Picks'!$E$30,'Games &amp; Picks'!$BB$30=1,'Games &amp; Picks'!$AA$30='Games &amp; Picks'!$BC$30),10,IF(AND('Games &amp; Picks'!$AA$30='Games &amp; Picks'!$E$30,'Games &amp; Picks'!$BB$30=1),5,IF(AND('Games &amp; Picks'!$AA$30='Games &amp; Picks'!$E$30,'Games &amp; Picks'!$BB$30=0),5,0)))))</f>
        <v>5</v>
      </c>
      <c r="AF23" s="1">
        <f>IF('Games &amp; Picks'!E31="x","",IF($B23="","",IF(AND('Games &amp; Picks'!$AA$31='Games &amp; Picks'!$E$31,'Games &amp; Picks'!$BB$31=1,'Games &amp; Picks'!$AA$31='Games &amp; Picks'!$BC$31),10,IF(AND('Games &amp; Picks'!$AA$31='Games &amp; Picks'!$E$31,'Games &amp; Picks'!$BB$31=1),5,IF(AND('Games &amp; Picks'!$AA$31='Games &amp; Picks'!$E$31,'Games &amp; Picks'!$BB$31=0),5,0)))))</f>
        <v>5</v>
      </c>
      <c r="AG23" s="1">
        <f>IF('Games &amp; Picks'!E32="x","",IF($B23="","",IF(AND('Games &amp; Picks'!$AA$32='Games &amp; Picks'!$E$32,'Games &amp; Picks'!$BB$32=1,'Games &amp; Picks'!$AA$32='Games &amp; Picks'!$BC$32),10,IF(AND('Games &amp; Picks'!$AA$32='Games &amp; Picks'!$E$32,'Games &amp; Picks'!$BB$32=1),5,IF(AND('Games &amp; Picks'!$AA$32='Games &amp; Picks'!$E$32,'Games &amp; Picks'!$BB$32=0),5,0)))))</f>
        <v>5</v>
      </c>
      <c r="AH23" s="1">
        <f>IF('Games &amp; Picks'!E33="x","",IF($B23="","",IF(AND('Games &amp; Picks'!$AA$33='Games &amp; Picks'!$E$33,'Games &amp; Picks'!$BB$33=1,'Games &amp; Picks'!$AA$33='Games &amp; Picks'!$BC$33),20,IF(AND('Games &amp; Picks'!$AA$33='Games &amp; Picks'!$E$33,'Games &amp; Picks'!$BB$33=1),10,IF(AND('Games &amp; Picks'!$AA$33='Games &amp; Picks'!$E$33,'Games &amp; Picks'!$BB$33=0),10,0)))))</f>
        <v>0</v>
      </c>
      <c r="AI23" s="1">
        <f>IF('Games &amp; Picks'!E34="x","",IF($B23="","",IF(AND('Games &amp; Picks'!$AA$34='Games &amp; Picks'!$E$34,'Games &amp; Picks'!$BB$34=1,'Games &amp; Picks'!$AA$34='Games &amp; Picks'!$BC$34),10,IF(AND('Games &amp; Picks'!$AA$34='Games &amp; Picks'!$E$34,'Games &amp; Picks'!$BB$34=1),5,IF(AND('Games &amp; Picks'!$AA$34='Games &amp; Picks'!$E$34,'Games &amp; Picks'!$BB$34=0),5,0)))))</f>
        <v>5</v>
      </c>
      <c r="AJ23" s="1">
        <f>IF('Games &amp; Picks'!E35="x","",IF($B23="","",IF(AND('Games &amp; Picks'!$AA$35='Games &amp; Picks'!$E$35,'Games &amp; Picks'!$BB$35=1,'Games &amp; Picks'!$AA$35='Games &amp; Picks'!$BC$35),14,IF(AND('Games &amp; Picks'!$AA$35='Games &amp; Picks'!$E$35,'Games &amp; Picks'!$BB$35=1),7,IF(AND('Games &amp; Picks'!$AA$35='Games &amp; Picks'!$E$35,'Games &amp; Picks'!$BB$35=0),7,0)))))</f>
        <v>7</v>
      </c>
      <c r="AK23" s="1">
        <f>IF('Games &amp; Picks'!E36="x","",IF($B23="","",IF(AND('Games &amp; Picks'!$AA$36='Games &amp; Picks'!$E$36,'Games &amp; Picks'!$BB$36=1,'Games &amp; Picks'!$AA$36='Games &amp; Picks'!$BC$36),30,IF(AND('Games &amp; Picks'!$AA$36='Games &amp; Picks'!$E$36,'Games &amp; Picks'!$BB$36=1),15,IF(AND('Games &amp; Picks'!$AA$36='Games &amp; Picks'!$E$36,'Games &amp; Picks'!$BB$36=0),15,0)))))</f>
        <v>15</v>
      </c>
      <c r="AL23" s="47">
        <f>IF('Games &amp; Picks'!E37="x","",IF($B23="","",IF(AND('Games &amp; Picks'!$AA$37='Games &amp; Picks'!$E$37,'Games &amp; Picks'!$BB$37=1,'Games &amp; Picks'!$AA$37='Games &amp; Picks'!$BC$37),30,IF(AND('Games &amp; Picks'!$AA$37='Games &amp; Picks'!$E$37,'Games &amp; Picks'!$BB$37=1),15,IF(AND('Games &amp; Picks'!$AA$37='Games &amp; Picks'!$E$37,'Games &amp; Picks'!$BB$37=0),15,0)))))</f>
        <v>15</v>
      </c>
      <c r="AM23" s="47">
        <f>IF('Games &amp; Picks'!E38="x","",IF($B23="","",IF(AND('Games &amp; Picks'!$AA$38='Games &amp; Picks'!$E$38,'Games &amp; Picks'!$BB$38=1,'Games &amp; Picks'!$AA$38='Games &amp; Picks'!$BC$38),10,IF(AND('Games &amp; Picks'!$AA$38='Games &amp; Picks'!$E$38,'Games &amp; Picks'!$BB$38=1),5,IF(AND('Games &amp; Picks'!$AA$38='Games &amp; Picks'!$E$38,'Games &amp; Picks'!$BB$38=0),5,0)))))</f>
        <v>5</v>
      </c>
      <c r="AN23" s="1">
        <f>IF('Games &amp; Picks'!E39="x","",IF($B23="","",IF(AND('Games &amp; Picks'!$AA$39='Games &amp; Picks'!$E$39,'Games &amp; Picks'!$BB$39=1,'Games &amp; Picks'!$AA$39='Games &amp; Picks'!$BC$39),20,IF(AND('Games &amp; Picks'!$AA$39='Games &amp; Picks'!$E$39,'Games &amp; Picks'!$BB$39=1),10,IF(AND('Games &amp; Picks'!$AA$39='Games &amp; Picks'!$E$39,'Games &amp; Picks'!$BB$39=0),10,0)))))</f>
        <v>10</v>
      </c>
      <c r="AO23" s="1">
        <f>IF('Games &amp; Picks'!E40="x","",IF($B23="","",IF(AND('Games &amp; Picks'!$AA$40='Games &amp; Picks'!$E$40,'Games &amp; Picks'!$BB$40=1,'Games &amp; Picks'!$AA$40='Games &amp; Picks'!$BC$40),20,IF(AND('Games &amp; Picks'!$AA$40='Games &amp; Picks'!$E$40,'Games &amp; Picks'!$BB$40=1),10,IF(AND('Games &amp; Picks'!$AA$40='Games &amp; Picks'!$E$40,'Games &amp; Picks'!$BB$40=0),10,0)))))</f>
        <v>10</v>
      </c>
      <c r="AP23" s="1">
        <f>IF('Games &amp; Picks'!E41="x","",IF($B23="","",IF(AND('Games &amp; Picks'!$AA$41='Games &amp; Picks'!$E$41,'Games &amp; Picks'!$BB$41=1,'Games &amp; Picks'!$AA$41='Games &amp; Picks'!$BC$41),20,IF(AND('Games &amp; Picks'!$AA$41='Games &amp; Picks'!$E$41,'Games &amp; Picks'!$BB$41=1),10,IF(AND('Games &amp; Picks'!$AA$41='Games &amp; Picks'!$E$41,'Games &amp; Picks'!$BB$41=0),10,0)))))</f>
        <v>10</v>
      </c>
      <c r="AQ23" s="19">
        <f>IF('Games &amp; Picks'!$E$42="x","",IF($B23="","",IF('Games &amp; Picks'!AA$42='Games &amp; Picks'!$E$42,30,0)))</f>
        <v>0</v>
      </c>
      <c r="AR23" s="62">
        <f>Streaks!W$48</f>
        <v>20</v>
      </c>
      <c r="AS23" s="62">
        <f>IF('Games &amp; Picks'!$E$41="x","",IF($B23="","",IF('New Years Bonus'!W$6=4,10,0)))</f>
        <v>0</v>
      </c>
      <c r="AT23" s="4">
        <f>IF('Games &amp; Picks'!E42="x","",IF($B23="","",IF('Playoff Bonus'!W$4=2,15,0)))</f>
        <v>0</v>
      </c>
      <c r="AU23" s="50">
        <f t="shared" si="1"/>
        <v>197</v>
      </c>
      <c r="AV23" s="42">
        <f t="shared" si="2"/>
        <v>0.68292682926829273</v>
      </c>
      <c r="AW23" s="28">
        <f>IF(B23="","",HLOOKUP(B23,Streaks!$B$1:$AT$42,AX23,FALSE))</f>
        <v>0</v>
      </c>
      <c r="AX23" s="69">
        <f t="shared" si="3"/>
        <v>42</v>
      </c>
    </row>
    <row r="24" spans="1:50" x14ac:dyDescent="0.2">
      <c r="A24" s="62">
        <f t="shared" si="0"/>
        <v>32</v>
      </c>
      <c r="B24" s="63" t="str">
        <f>IF('Games &amp; Picks'!AB$1="","",'Games &amp; Picks'!AB$1)</f>
        <v>Tim Brunner</v>
      </c>
      <c r="C24" s="22">
        <f>IF('Games &amp; Picks'!E2="x","",IF($B24="","",IF(AND('Games &amp; Picks'!$AB$2='Games &amp; Picks'!$E$2,'Games &amp; Picks'!$BB$2=1,'Games &amp; Picks'!$AB$2='Games &amp; Picks'!$BC$2),10,IF(AND('Games &amp; Picks'!$AB$2='Games &amp; Picks'!$E$2,'Games &amp; Picks'!$BB$2=1),5,IF(AND('Games &amp; Picks'!$AB$2='Games &amp; Picks'!$E$2,'Games &amp; Picks'!$BB$2=0),5,0)))))</f>
        <v>5</v>
      </c>
      <c r="D24" s="22">
        <f>IF('Games &amp; Picks'!E3="x","",IF($B24="","",IF(AND('Games &amp; Picks'!$AB$3='Games &amp; Picks'!$E$3,'Games &amp; Picks'!$BB$3=1,'Games &amp; Picks'!$AB$3='Games &amp; Picks'!$BC$3),10,IF(AND('Games &amp; Picks'!$AB$3='Games &amp; Picks'!$E$3,'Games &amp; Picks'!$BB$3=1),5,IF(AND('Games &amp; Picks'!$AB$3='Games &amp; Picks'!$E$3,'Games &amp; Picks'!$BB$3=0),5,0)))))</f>
        <v>5</v>
      </c>
      <c r="E24" s="22">
        <f>IF('Games &amp; Picks'!E4="x","",IF($B24="","",IF(AND('Games &amp; Picks'!$AB$4='Games &amp; Picks'!$E$4,'Games &amp; Picks'!$BB$4=1,'Games &amp; Picks'!$AB$4='Games &amp; Picks'!$BC$4),10,IF(AND('Games &amp; Picks'!$AB$4='Games &amp; Picks'!$E$4,'Games &amp; Picks'!$BB$4=1),5,IF(AND('Games &amp; Picks'!$AB$4='Games &amp; Picks'!$E$4,'Games &amp; Picks'!$BB$4=0),5,0)))))</f>
        <v>5</v>
      </c>
      <c r="F24" s="1">
        <f>IF('Games &amp; Picks'!E5="x","",IF($B24="","",IF(AND('Games &amp; Picks'!$AB$5='Games &amp; Picks'!$E$5,'Games &amp; Picks'!$BB$5=1,'Games &amp; Picks'!$AB$5='Games &amp; Picks'!$BC$5),10,IF(AND('Games &amp; Picks'!$AB$5='Games &amp; Picks'!$E$5,'Games &amp; Picks'!$BB$5=1),5,IF(AND('Games &amp; Picks'!$AB$5='Games &amp; Picks'!$E$5,'Games &amp; Picks'!$BB$5=0),5,0)))))</f>
        <v>0</v>
      </c>
      <c r="G24" s="1">
        <f>IF('Games &amp; Picks'!E6="x","",IF($B24="","",IF(AND('Games &amp; Picks'!$AB$6='Games &amp; Picks'!$E$6,'Games &amp; Picks'!$BB$6=1,'Games &amp; Picks'!$AB$6='Games &amp; Picks'!$BC$6),10,IF(AND('Games &amp; Picks'!$AB$6='Games &amp; Picks'!$E$6,'Games &amp; Picks'!$BB$6=1),5,IF(AND('Games &amp; Picks'!$AB$6='Games &amp; Picks'!$E$6,'Games &amp; Picks'!$BB$6=0),5,0)))))</f>
        <v>0</v>
      </c>
      <c r="H24" s="1">
        <f>IF('Games &amp; Picks'!E7="x","",IF($B24="","",IF(AND('Games &amp; Picks'!$AB$7='Games &amp; Picks'!$E$7,'Games &amp; Picks'!$BB$7=1,'Games &amp; Picks'!$AB$7='Games &amp; Picks'!$BC$7),10,IF(AND('Games &amp; Picks'!$AB$7='Games &amp; Picks'!$E$7,'Games &amp; Picks'!$BB$7=1),5,IF(AND('Games &amp; Picks'!$AB$7='Games &amp; Picks'!$E$7,'Games &amp; Picks'!$BB$7=0),5,0)))))</f>
        <v>5</v>
      </c>
      <c r="I24" s="1">
        <f>IF('Games &amp; Picks'!E8="x","",IF($B24="","",IF(AND('Games &amp; Picks'!$AB$8='Games &amp; Picks'!$E$8,'Games &amp; Picks'!$BB$8=1,'Games &amp; Picks'!$AB$8='Games &amp; Picks'!$BC$8),10,IF(AND('Games &amp; Picks'!$AB$8='Games &amp; Picks'!$E$8,'Games &amp; Picks'!$BB$8=1),5,IF(AND('Games &amp; Picks'!$AB$8='Games &amp; Picks'!$E$8,'Games &amp; Picks'!$BB$8=0),5,0)))))</f>
        <v>0</v>
      </c>
      <c r="J24" s="1">
        <f>IF('Games &amp; Picks'!E9="x","",IF($B24="","",IF(AND('Games &amp; Picks'!$AB$9='Games &amp; Picks'!$E$9,'Games &amp; Picks'!$BB$9=1,'Games &amp; Picks'!$AB$9='Games &amp; Picks'!$BC$9),10,IF(AND('Games &amp; Picks'!$AB$9='Games &amp; Picks'!$E$9,'Games &amp; Picks'!$BB$9=1),5,IF(AND('Games &amp; Picks'!$AB$9='Games &amp; Picks'!$E$9,'Games &amp; Picks'!$BB$9=0),5,0)))))</f>
        <v>5</v>
      </c>
      <c r="K24" s="1">
        <f>IF('Games &amp; Picks'!E10="x","",IF($B24="","",IF(AND('Games &amp; Picks'!$AB$10='Games &amp; Picks'!$E$10,'Games &amp; Picks'!$BB$10=1,'Games &amp; Picks'!$AB$10='Games &amp; Picks'!$BC$10),10,IF(AND('Games &amp; Picks'!$AB$10='Games &amp; Picks'!$E$10,'Games &amp; Picks'!$BB$10=1),5,IF(AND('Games &amp; Picks'!$AB$10='Games &amp; Picks'!$E$10,'Games &amp; Picks'!$BB$10=0),5,0)))))</f>
        <v>0</v>
      </c>
      <c r="L24" s="1">
        <f>IF('Games &amp; Picks'!E11="x","",IF($B24="","",IF(AND('Games &amp; Picks'!$AB$11='Games &amp; Picks'!$E$11,'Games &amp; Picks'!$BB$11=1,'Games &amp; Picks'!$AB$11='Games &amp; Picks'!$BC$11),10,IF(AND('Games &amp; Picks'!$AB$11='Games &amp; Picks'!$E$11,'Games &amp; Picks'!$BB$11=1),5,IF(AND('Games &amp; Picks'!$AB$11='Games &amp; Picks'!$E$11,'Games &amp; Picks'!$BB$11=0),5,0)))))</f>
        <v>5</v>
      </c>
      <c r="M24" s="1">
        <f>IF('Games &amp; Picks'!E12="x","",IF($B24="","",IF(AND('Games &amp; Picks'!$AB$12='Games &amp; Picks'!$E$12,'Games &amp; Picks'!$BB$12=1,'Games &amp; Picks'!$AB$12='Games &amp; Picks'!$BC$12),10,IF(AND('Games &amp; Picks'!$AB$12='Games &amp; Picks'!$E$12,'Games &amp; Picks'!$BB$12=1),5,IF(AND('Games &amp; Picks'!$AB$12='Games &amp; Picks'!$E$12,'Games &amp; Picks'!$BB$12=0),5,0)))))</f>
        <v>5</v>
      </c>
      <c r="N24" s="1">
        <f>IF('Games &amp; Picks'!E13="x","",IF($B24="","",IF(AND('Games &amp; Picks'!$AB$13='Games &amp; Picks'!$E$13,'Games &amp; Picks'!$BB$13=1,'Games &amp; Picks'!$AB$13='Games &amp; Picks'!$BC$13),10,IF(AND('Games &amp; Picks'!$AB$13='Games &amp; Picks'!$E$13,'Games &amp; Picks'!$BB$13=1),5,IF(AND('Games &amp; Picks'!$AB$13='Games &amp; Picks'!$E$13,'Games &amp; Picks'!$BB$13=0),5,0)))))</f>
        <v>0</v>
      </c>
      <c r="O24" s="1">
        <f>IF('Games &amp; Picks'!E14="x","",IF($B24="","",IF(AND('Games &amp; Picks'!$AB$14='Games &amp; Picks'!$E$14,'Games &amp; Picks'!$BB$14=1,'Games &amp; Picks'!$AB$14='Games &amp; Picks'!$BC$14),10,IF(AND('Games &amp; Picks'!$AB$14='Games &amp; Picks'!$E$14,'Games &amp; Picks'!$BB$14=1),5,IF(AND('Games &amp; Picks'!$AB$14='Games &amp; Picks'!$E$14,'Games &amp; Picks'!$BB$14=0),5,0)))))</f>
        <v>0</v>
      </c>
      <c r="P24" s="1">
        <f>IF('Games &amp; Picks'!E15="x","",IF($B24="","",IF(AND('Games &amp; Picks'!$AB$15='Games &amp; Picks'!$E$15,'Games &amp; Picks'!$BB$15=1,'Games &amp; Picks'!$AB$15='Games &amp; Picks'!$BC$15),10,IF(AND('Games &amp; Picks'!$AB$15='Games &amp; Picks'!$E$15,'Games &amp; Picks'!$BB$15=1),5,IF(AND('Games &amp; Picks'!$AB$15='Games &amp; Picks'!$E$15,'Games &amp; Picks'!$BB$15=0),5,0)))))</f>
        <v>0</v>
      </c>
      <c r="Q24" s="1">
        <f>IF('Games &amp; Picks'!E16="x","",IF($B24="","",IF(AND('Games &amp; Picks'!$AB$16='Games &amp; Picks'!$E$16,'Games &amp; Picks'!$BB$16=1,'Games &amp; Picks'!$AB$16='Games &amp; Picks'!$BC$16),10,IF(AND('Games &amp; Picks'!$AB$16='Games &amp; Picks'!$E$16,'Games &amp; Picks'!$BB$16=1),5,IF(AND('Games &amp; Picks'!$AB$16='Games &amp; Picks'!$E$16,'Games &amp; Picks'!$BB$16=0),5,0)))))</f>
        <v>0</v>
      </c>
      <c r="R24" s="1">
        <f>IF('Games &amp; Picks'!E17="x","",IF($B24="","",IF(AND('Games &amp; Picks'!$AB$17='Games &amp; Picks'!$E$17,'Games &amp; Picks'!$BB$17=1,'Games &amp; Picks'!$AB$17='Games &amp; Picks'!$BC$17),10,IF(AND('Games &amp; Picks'!$AB$17='Games &amp; Picks'!$E$17,'Games &amp; Picks'!$BB$17=1),5,IF(AND('Games &amp; Picks'!$AB$17='Games &amp; Picks'!$E$17,'Games &amp; Picks'!$BB$17=0),5,0)))))</f>
        <v>0</v>
      </c>
      <c r="S24" s="1">
        <f>IF('Games &amp; Picks'!E18="x","",IF($B24="","",IF(AND('Games &amp; Picks'!$AB$18='Games &amp; Picks'!$E$18,'Games &amp; Picks'!$BB$18=1,'Games &amp; Picks'!$AB$18='Games &amp; Picks'!$BC$18),10,IF(AND('Games &amp; Picks'!$AB$18='Games &amp; Picks'!$E$18,'Games &amp; Picks'!$BB$18=1),5,IF(AND('Games &amp; Picks'!$AB$18='Games &amp; Picks'!$E$18,'Games &amp; Picks'!$BB$18=0),5,0)))))</f>
        <v>5</v>
      </c>
      <c r="T24" s="22">
        <f>IF('Games &amp; Picks'!E19="x","",IF($B24="","",IF(AND('Games &amp; Picks'!$AB$19='Games &amp; Picks'!$E$19,'Games &amp; Picks'!$BB$19=1,'Games &amp; Picks'!$AB$19='Games &amp; Picks'!$BC$19),10,IF(AND('Games &amp; Picks'!$AB$19='Games &amp; Picks'!$E$19,'Games &amp; Picks'!$BB$19=1),5,IF(AND('Games &amp; Picks'!$AB$19='Games &amp; Picks'!$E$19,'Games &amp; Picks'!$BB$19=0),5,0)))))</f>
        <v>0</v>
      </c>
      <c r="U24" s="1">
        <f>IF('Games &amp; Picks'!E20="x","",IF($B24="","",IF(AND('Games &amp; Picks'!$AB$20='Games &amp; Picks'!$E$20,'Games &amp; Picks'!$BB$20=1,'Games &amp; Picks'!$AB$20='Games &amp; Picks'!$BC$20),10,IF(AND('Games &amp; Picks'!$AB$20='Games &amp; Picks'!$E$20,'Games &amp; Picks'!$BB$20=1),5,IF(AND('Games &amp; Picks'!$AB$20='Games &amp; Picks'!$E$20,'Games &amp; Picks'!$BB$20=0),5,0)))))</f>
        <v>0</v>
      </c>
      <c r="V24" s="1">
        <f>IF('Games &amp; Picks'!E21="x","",IF($B24="","",IF(AND('Games &amp; Picks'!$AB$21='Games &amp; Picks'!$E$21,'Games &amp; Picks'!$BB$21=1,'Games &amp; Picks'!$AB$21='Games &amp; Picks'!$BC$21),10,IF(AND('Games &amp; Picks'!$AB$21='Games &amp; Picks'!$E$21,'Games &amp; Picks'!$BB$21=1),5,IF(AND('Games &amp; Picks'!$AB$21='Games &amp; Picks'!$E$21,'Games &amp; Picks'!$BB$21=0),5,0)))))</f>
        <v>0</v>
      </c>
      <c r="W24" s="1">
        <f>IF('Games &amp; Picks'!E22="x","",IF($B24="","",IF(AND('Games &amp; Picks'!$AB$22='Games &amp; Picks'!$E$22,'Games &amp; Picks'!$BB$22=1,'Games &amp; Picks'!$AB$22='Games &amp; Picks'!$BC$22),10,IF(AND('Games &amp; Picks'!$AB$22='Games &amp; Picks'!$E$22,'Games &amp; Picks'!$BB$22=1),5,IF(AND('Games &amp; Picks'!$AB$22='Games &amp; Picks'!$E$22,'Games &amp; Picks'!$BB$22=0),5,0)))))</f>
        <v>0</v>
      </c>
      <c r="X24" s="2">
        <f>IF('Games &amp; Picks'!E23="x","",IF($B24="","",IF(AND('Games &amp; Picks'!$AB$23='Games &amp; Picks'!$E$23,'Games &amp; Picks'!$BB$23=1,'Games &amp; Picks'!$AB$23='Games &amp; Picks'!$BC$23),10,IF(AND('Games &amp; Picks'!$AB$23='Games &amp; Picks'!$E$23,'Games &amp; Picks'!$BB$23=1),5,IF(AND('Games &amp; Picks'!$AB$23='Games &amp; Picks'!$E$23,'Games &amp; Picks'!$BB$23=0),5,0)))))</f>
        <v>0</v>
      </c>
      <c r="Y24" s="1">
        <f>IF('Games &amp; Picks'!E24="x","",IF($B24="","",IF(AND('Games &amp; Picks'!$AB$24='Games &amp; Picks'!$E$24,'Games &amp; Picks'!$BB$24=1,'Games &amp; Picks'!$AB$24='Games &amp; Picks'!$BC$24),10,IF(AND('Games &amp; Picks'!$AB$24='Games &amp; Picks'!$E$24,'Games &amp; Picks'!$BB$24=1),5,IF(AND('Games &amp; Picks'!$AB$24='Games &amp; Picks'!$E$24,'Games &amp; Picks'!$BB$24=0),5,0)))))</f>
        <v>5</v>
      </c>
      <c r="Z24" s="1">
        <f>IF('Games &amp; Picks'!E25="x","",IF($B24="","",IF(AND('Games &amp; Picks'!$AB$25='Games &amp; Picks'!$E$25,'Games &amp; Picks'!$BB$25=1,'Games &amp; Picks'!$AB$25='Games &amp; Picks'!$BC$25),10,IF(AND('Games &amp; Picks'!$AB$25='Games &amp; Picks'!$E$25,'Games &amp; Picks'!$BB$25=1),5,IF(AND('Games &amp; Picks'!$AB$25='Games &amp; Picks'!$E$25,'Games &amp; Picks'!$BB$25=0),5,0)))))</f>
        <v>0</v>
      </c>
      <c r="AA24" s="1">
        <f>IF('Games &amp; Picks'!E26="x","",IF($B24="","",IF(AND('Games &amp; Picks'!$AB$26='Games &amp; Picks'!$E$26,'Games &amp; Picks'!$BB$26=1,'Games &amp; Picks'!$AB$26='Games &amp; Picks'!$BC$26),10,IF(AND('Games &amp; Picks'!$AB$26='Games &amp; Picks'!$E$26,'Games &amp; Picks'!$BB$26=1),5,IF(AND('Games &amp; Picks'!$AB$26='Games &amp; Picks'!$E$26,'Games &amp; Picks'!$BB$26=0),5,0)))))</f>
        <v>0</v>
      </c>
      <c r="AB24" s="1">
        <f>IF('Games &amp; Picks'!E27="x","",IF($B24="","",IF(AND('Games &amp; Picks'!$AB$27='Games &amp; Picks'!$E$27,'Games &amp; Picks'!$BB$27=1,'Games &amp; Picks'!$AB$27='Games &amp; Picks'!$BC$27),10,IF(AND('Games &amp; Picks'!$AB$27='Games &amp; Picks'!$E$27,'Games &amp; Picks'!$BB$27=1),5,IF(AND('Games &amp; Picks'!$AB$27='Games &amp; Picks'!$E$27,'Games &amp; Picks'!$BB$27=0),5,0)))))</f>
        <v>5</v>
      </c>
      <c r="AC24" s="1">
        <f>IF('Games &amp; Picks'!E28="x","",IF($B24="","",IF(AND('Games &amp; Picks'!$AB$28='Games &amp; Picks'!$E$28,'Games &amp; Picks'!$BB$28=1,'Games &amp; Picks'!$AB$28='Games &amp; Picks'!$BC$28),14,IF(AND('Games &amp; Picks'!$AB$28='Games &amp; Picks'!$E$28,'Games &amp; Picks'!$BB$28=1),7,IF(AND('Games &amp; Picks'!$AB$28='Games &amp; Picks'!$E$28,'Games &amp; Picks'!$BB$28=0),7,0)))))</f>
        <v>0</v>
      </c>
      <c r="AD24">
        <f>IF('Games &amp; Picks'!E29="x","",IF($B24="","",IF(AND('Games &amp; Picks'!$AB$29='Games &amp; Picks'!$E$29,'Games &amp; Picks'!$BB$29=1,'Games &amp; Picks'!$AB$29='Games &amp; Picks'!$BC$29),10,IF(AND('Games &amp; Picks'!$AB$29='Games &amp; Picks'!$E$29,'Games &amp; Picks'!$BB$29=1),5,IF(AND('Games &amp; Picks'!$AB$29='Games &amp; Picks'!$E$29,'Games &amp; Picks'!$BB$29=0),5,0)))))</f>
        <v>5</v>
      </c>
      <c r="AE24" s="1">
        <f>IF('Games &amp; Picks'!E30="x","",IF($B24="","",IF(AND('Games &amp; Picks'!$AB$30='Games &amp; Picks'!$E$30,'Games &amp; Picks'!$BB$30=1,'Games &amp; Picks'!$AB$30='Games &amp; Picks'!$BC$30),10,IF(AND('Games &amp; Picks'!$AB$30='Games &amp; Picks'!$E$30,'Games &amp; Picks'!$BB$30=1),5,IF(AND('Games &amp; Picks'!$AB$30='Games &amp; Picks'!$E$30,'Games &amp; Picks'!$BB$30=0),5,0)))))</f>
        <v>5</v>
      </c>
      <c r="AF24" s="1">
        <f>IF('Games &amp; Picks'!E31="x","",IF($B24="","",IF(AND('Games &amp; Picks'!$AB$31='Games &amp; Picks'!$E$31,'Games &amp; Picks'!$BB$31=1,'Games &amp; Picks'!$AB$31='Games &amp; Picks'!$BC$31),10,IF(AND('Games &amp; Picks'!$AB$31='Games &amp; Picks'!$E$31,'Games &amp; Picks'!$BB$31=1),5,IF(AND('Games &amp; Picks'!$AB$31='Games &amp; Picks'!$E$31,'Games &amp; Picks'!$BB$31=0),5,0)))))</f>
        <v>0</v>
      </c>
      <c r="AG24" s="1">
        <f>IF('Games &amp; Picks'!E32="x","",IF($B24="","",IF(AND('Games &amp; Picks'!$AB$32='Games &amp; Picks'!$E$32,'Games &amp; Picks'!$BB$32=1,'Games &amp; Picks'!$AB$32='Games &amp; Picks'!$BC$32),10,IF(AND('Games &amp; Picks'!$AB$32='Games &amp; Picks'!$E$32,'Games &amp; Picks'!$BB$32=1),5,IF(AND('Games &amp; Picks'!$AB$32='Games &amp; Picks'!$E$32,'Games &amp; Picks'!$BB$32=0),5,0)))))</f>
        <v>5</v>
      </c>
      <c r="AH24" s="1">
        <f>IF('Games &amp; Picks'!E33="x","",IF($B24="","",IF(AND('Games &amp; Picks'!$AB$33='Games &amp; Picks'!$E$33,'Games &amp; Picks'!$BB$33=1,'Games &amp; Picks'!$AB$33='Games &amp; Picks'!$BC$33),20,IF(AND('Games &amp; Picks'!$AB$33='Games &amp; Picks'!$E$33,'Games &amp; Picks'!$BB$33=1),10,IF(AND('Games &amp; Picks'!$AB$33='Games &amp; Picks'!$E$33,'Games &amp; Picks'!$BB$33=0),10,0)))))</f>
        <v>0</v>
      </c>
      <c r="AI24" s="1">
        <f>IF('Games &amp; Picks'!E34="x","",IF($B24="","",IF(AND('Games &amp; Picks'!$AB$34='Games &amp; Picks'!$E$34,'Games &amp; Picks'!$BB$34=1,'Games &amp; Picks'!$AB$34='Games &amp; Picks'!$BC$34),10,IF(AND('Games &amp; Picks'!$AB$34='Games &amp; Picks'!$E$34,'Games &amp; Picks'!$BB$34=1),5,IF(AND('Games &amp; Picks'!$AB$34='Games &amp; Picks'!$E$34,'Games &amp; Picks'!$BB$34=0),5,0)))))</f>
        <v>0</v>
      </c>
      <c r="AJ24" s="1">
        <f>IF('Games &amp; Picks'!E35="x","",IF($B24="","",IF(AND('Games &amp; Picks'!$AB$35='Games &amp; Picks'!$E$35,'Games &amp; Picks'!$BB$35=1,'Games &amp; Picks'!$AB$35='Games &amp; Picks'!$BC$35),14,IF(AND('Games &amp; Picks'!$AB$35='Games &amp; Picks'!$E$35,'Games &amp; Picks'!$BB$35=1),7,IF(AND('Games &amp; Picks'!$AB$35='Games &amp; Picks'!$E$35,'Games &amp; Picks'!$BB$35=0),7,0)))))</f>
        <v>0</v>
      </c>
      <c r="AK24" s="1">
        <f>IF('Games &amp; Picks'!E36="x","",IF($B24="","",IF(AND('Games &amp; Picks'!$AB$36='Games &amp; Picks'!$E$36,'Games &amp; Picks'!$BB$36=1,'Games &amp; Picks'!$AB$36='Games &amp; Picks'!$BC$36),30,IF(AND('Games &amp; Picks'!$AB$36='Games &amp; Picks'!$E$36,'Games &amp; Picks'!$BB$36=1),15,IF(AND('Games &amp; Picks'!$AB$36='Games &amp; Picks'!$E$36,'Games &amp; Picks'!$BB$36=0),15,0)))))</f>
        <v>15</v>
      </c>
      <c r="AL24" s="47">
        <f>IF('Games &amp; Picks'!E37="x","",IF($B24="","",IF(AND('Games &amp; Picks'!$AB$37='Games &amp; Picks'!$E$37,'Games &amp; Picks'!$BB$37=1,'Games &amp; Picks'!$AB$37='Games &amp; Picks'!$BC$37),30,IF(AND('Games &amp; Picks'!$AB$37='Games &amp; Picks'!$E$37,'Games &amp; Picks'!$BB$37=1),15,IF(AND('Games &amp; Picks'!$AB$37='Games &amp; Picks'!$E$37,'Games &amp; Picks'!$BB$37=0),15,0)))))</f>
        <v>15</v>
      </c>
      <c r="AM24" s="47">
        <f>IF('Games &amp; Picks'!E38="x","",IF($B24="","",IF(AND('Games &amp; Picks'!$AB$38='Games &amp; Picks'!$E$38,'Games &amp; Picks'!$BB$38=1,'Games &amp; Picks'!$AB$38='Games &amp; Picks'!$BC$38),10,IF(AND('Games &amp; Picks'!$AB$38='Games &amp; Picks'!$E$38,'Games &amp; Picks'!$BB$38=1),5,IF(AND('Games &amp; Picks'!$AB$38='Games &amp; Picks'!$E$38,'Games &amp; Picks'!$BB$38=0),5,0)))))</f>
        <v>0</v>
      </c>
      <c r="AN24" s="1">
        <f>IF('Games &amp; Picks'!E39="x","",IF($B24="","",IF(AND('Games &amp; Picks'!$AB$39='Games &amp; Picks'!$E$39,'Games &amp; Picks'!$BB$39=1,'Games &amp; Picks'!$AB$39='Games &amp; Picks'!$BC$39),20,IF(AND('Games &amp; Picks'!$AB$39='Games &amp; Picks'!$E$39,'Games &amp; Picks'!$BB$39=1),10,IF(AND('Games &amp; Picks'!$AB$39='Games &amp; Picks'!$E$39,'Games &amp; Picks'!$BB$39=0),10,0)))))</f>
        <v>0</v>
      </c>
      <c r="AO24" s="1">
        <f>IF('Games &amp; Picks'!E40="x","",IF($B24="","",IF(AND('Games &amp; Picks'!$AB$40='Games &amp; Picks'!$E$40,'Games &amp; Picks'!$BB$40=1,'Games &amp; Picks'!$AB$40='Games &amp; Picks'!$BC$40),20,IF(AND('Games &amp; Picks'!$AB$40='Games &amp; Picks'!$E$40,'Games &amp; Picks'!$BB$40=1),10,IF(AND('Games &amp; Picks'!$AB$40='Games &amp; Picks'!$E$40,'Games &amp; Picks'!$BB$40=0),10,0)))))</f>
        <v>10</v>
      </c>
      <c r="AP24" s="1">
        <f>IF('Games &amp; Picks'!E41="x","",IF($B24="","",IF(AND('Games &amp; Picks'!$AB$41='Games &amp; Picks'!$E$41,'Games &amp; Picks'!$BB$41=1,'Games &amp; Picks'!$AB$41='Games &amp; Picks'!$BC$41),20,IF(AND('Games &amp; Picks'!$AB$41='Games &amp; Picks'!$E$41,'Games &amp; Picks'!$BB$41=1),10,IF(AND('Games &amp; Picks'!$AB$41='Games &amp; Picks'!$E$41,'Games &amp; Picks'!$BB$41=0),10,0)))))</f>
        <v>10</v>
      </c>
      <c r="AQ24" s="19">
        <f>IF('Games &amp; Picks'!$E$42="x","",IF($B24="","",IF('Games &amp; Picks'!AB$42='Games &amp; Picks'!$E$42,30,0)))</f>
        <v>0</v>
      </c>
      <c r="AR24" s="62">
        <f>Streaks!X$48</f>
        <v>0</v>
      </c>
      <c r="AS24" s="62">
        <f>IF('Games &amp; Picks'!$E$41="x","",IF($B24="","",IF('New Years Bonus'!X$6=4,10,0)))</f>
        <v>0</v>
      </c>
      <c r="AT24" s="4">
        <f>IF('Games &amp; Picks'!E42="x","",IF($B24="","",IF('Playoff Bonus'!X$4=2,15,0)))</f>
        <v>0</v>
      </c>
      <c r="AU24" s="50">
        <f t="shared" si="1"/>
        <v>115</v>
      </c>
      <c r="AV24" s="42">
        <f t="shared" si="2"/>
        <v>0.41463414634146339</v>
      </c>
      <c r="AW24" s="28">
        <f>IF(B24="","",HLOOKUP(B24,Streaks!$B$1:$AT$42,AX24,FALSE))</f>
        <v>0</v>
      </c>
      <c r="AX24" s="69">
        <f t="shared" si="3"/>
        <v>42</v>
      </c>
    </row>
    <row r="25" spans="1:50" x14ac:dyDescent="0.2">
      <c r="A25" s="62">
        <f t="shared" si="0"/>
        <v>5</v>
      </c>
      <c r="B25" s="63" t="str">
        <f>IF('Games &amp; Picks'!AC$1="","",'Games &amp; Picks'!AC$1)</f>
        <v>Jake Richardville</v>
      </c>
      <c r="C25" s="22">
        <f>IF('Games &amp; Picks'!E2="x","",IF($B25="","",IF(AND('Games &amp; Picks'!$AC$2='Games &amp; Picks'!$E$2,'Games &amp; Picks'!$BB$2=1,'Games &amp; Picks'!$AC$2='Games &amp; Picks'!$BC$2),10,IF(AND('Games &amp; Picks'!$AC$2='Games &amp; Picks'!$E$2,'Games &amp; Picks'!$BB$2=1),5,IF(AND('Games &amp; Picks'!$AC$2='Games &amp; Picks'!$E$2,'Games &amp; Picks'!$BB$2=0),5,0)))))</f>
        <v>5</v>
      </c>
      <c r="D25" s="22">
        <f>IF('Games &amp; Picks'!E3="x","",IF($B25="","",IF(AND('Games &amp; Picks'!$AC$3='Games &amp; Picks'!$E$3,'Games &amp; Picks'!$BB$3=1,'Games &amp; Picks'!$AC$3='Games &amp; Picks'!$BC$3),10,IF(AND('Games &amp; Picks'!$AC$3='Games &amp; Picks'!$E$3,'Games &amp; Picks'!$BB$3=1),5,IF(AND('Games &amp; Picks'!$AC$3='Games &amp; Picks'!$E$3,'Games &amp; Picks'!$BB$3=0),5,0)))))</f>
        <v>0</v>
      </c>
      <c r="E25" s="22">
        <f>IF('Games &amp; Picks'!E4="x","",IF($B25="","",IF(AND('Games &amp; Picks'!$AC$4='Games &amp; Picks'!$E$4,'Games &amp; Picks'!$BB$4=1,'Games &amp; Picks'!$AC$4='Games &amp; Picks'!$BC$4),10,IF(AND('Games &amp; Picks'!$AC$4='Games &amp; Picks'!$E$4,'Games &amp; Picks'!$BB$4=1),5,IF(AND('Games &amp; Picks'!$AC$4='Games &amp; Picks'!$E$4,'Games &amp; Picks'!$BB$4=0),5,0)))))</f>
        <v>5</v>
      </c>
      <c r="F25" s="1">
        <f>IF('Games &amp; Picks'!E5="x","",IF($B25="","",IF(AND('Games &amp; Picks'!$AC$5='Games &amp; Picks'!$E$5,'Games &amp; Picks'!$BB$5=1,'Games &amp; Picks'!$AC$5='Games &amp; Picks'!$BC$5),10,IF(AND('Games &amp; Picks'!$AC$5='Games &amp; Picks'!$E$5,'Games &amp; Picks'!$BB$5=1),5,IF(AND('Games &amp; Picks'!$AC$5='Games &amp; Picks'!$E$5,'Games &amp; Picks'!$BB$5=0),5,0)))))</f>
        <v>5</v>
      </c>
      <c r="G25" s="1">
        <f>IF('Games &amp; Picks'!E6="x","",IF($B25="","",IF(AND('Games &amp; Picks'!$AC$6='Games &amp; Picks'!$E$6,'Games &amp; Picks'!$BB$6=1,'Games &amp; Picks'!$AC$6='Games &amp; Picks'!$BC$6),10,IF(AND('Games &amp; Picks'!$AC$6='Games &amp; Picks'!$E$6,'Games &amp; Picks'!$BB$6=1),5,IF(AND('Games &amp; Picks'!$AC$6='Games &amp; Picks'!$E$6,'Games &amp; Picks'!$BB$6=0),5,0)))))</f>
        <v>5</v>
      </c>
      <c r="H25" s="1">
        <f>IF('Games &amp; Picks'!E7="x","",IF($B25="","",IF(AND('Games &amp; Picks'!$AC$7='Games &amp; Picks'!$E$7,'Games &amp; Picks'!$BB$7=1,'Games &amp; Picks'!$AC$7='Games &amp; Picks'!$BC$7),10,IF(AND('Games &amp; Picks'!$AC$7='Games &amp; Picks'!$E$7,'Games &amp; Picks'!$BB$7=1),5,IF(AND('Games &amp; Picks'!$AC$7='Games &amp; Picks'!$E$7,'Games &amp; Picks'!$BB$7=0),5,0)))))</f>
        <v>5</v>
      </c>
      <c r="I25" s="1">
        <f>IF('Games &amp; Picks'!E8="x","",IF($B25="","",IF(AND('Games &amp; Picks'!$AC$8='Games &amp; Picks'!$E$8,'Games &amp; Picks'!$BB$8=1,'Games &amp; Picks'!$AC$8='Games &amp; Picks'!$BC$8),10,IF(AND('Games &amp; Picks'!$AC$8='Games &amp; Picks'!$E$8,'Games &amp; Picks'!$BB$8=1),5,IF(AND('Games &amp; Picks'!$AC$8='Games &amp; Picks'!$E$8,'Games &amp; Picks'!$BB$8=0),5,0)))))</f>
        <v>0</v>
      </c>
      <c r="J25" s="1">
        <f>IF('Games &amp; Picks'!E9="x","",IF($B25="","",IF(AND('Games &amp; Picks'!$AC$9='Games &amp; Picks'!$E$9,'Games &amp; Picks'!$BB$9=1,'Games &amp; Picks'!$AC$9='Games &amp; Picks'!$BC$9),10,IF(AND('Games &amp; Picks'!$AC$9='Games &amp; Picks'!$E$9,'Games &amp; Picks'!$BB$9=1),5,IF(AND('Games &amp; Picks'!$AC$9='Games &amp; Picks'!$E$9,'Games &amp; Picks'!$BB$9=0),5,0)))))</f>
        <v>5</v>
      </c>
      <c r="K25" s="1">
        <f>IF('Games &amp; Picks'!E10="x","",IF($B25="","",IF(AND('Games &amp; Picks'!$AC$10='Games &amp; Picks'!$E$10,'Games &amp; Picks'!$BB$10=1,'Games &amp; Picks'!$AC$10='Games &amp; Picks'!$BC$10),10,IF(AND('Games &amp; Picks'!$AC$10='Games &amp; Picks'!$E$10,'Games &amp; Picks'!$BB$10=1),5,IF(AND('Games &amp; Picks'!$AC$10='Games &amp; Picks'!$E$10,'Games &amp; Picks'!$BB$10=0),5,0)))))</f>
        <v>10</v>
      </c>
      <c r="L25" s="1">
        <f>IF('Games &amp; Picks'!E11="x","",IF($B25="","",IF(AND('Games &amp; Picks'!$AC$11='Games &amp; Picks'!$E$11,'Games &amp; Picks'!$BB$11=1,'Games &amp; Picks'!$AC$11='Games &amp; Picks'!$BC$11),10,IF(AND('Games &amp; Picks'!$AC$11='Games &amp; Picks'!$E$11,'Games &amp; Picks'!$BB$11=1),5,IF(AND('Games &amp; Picks'!$AC$11='Games &amp; Picks'!$E$11,'Games &amp; Picks'!$BB$11=0),5,0)))))</f>
        <v>5</v>
      </c>
      <c r="M25" s="1">
        <f>IF('Games &amp; Picks'!E12="x","",IF($B25="","",IF(AND('Games &amp; Picks'!$AC$12='Games &amp; Picks'!$E$12,'Games &amp; Picks'!$BB$12=1,'Games &amp; Picks'!$AC$12='Games &amp; Picks'!$BC$12),10,IF(AND('Games &amp; Picks'!$AC$12='Games &amp; Picks'!$E$12,'Games &amp; Picks'!$BB$12=1),5,IF(AND('Games &amp; Picks'!$AC$12='Games &amp; Picks'!$E$12,'Games &amp; Picks'!$BB$12=0),5,0)))))</f>
        <v>0</v>
      </c>
      <c r="N25" s="1">
        <f>IF('Games &amp; Picks'!E13="x","",IF($B25="","",IF(AND('Games &amp; Picks'!$AC$13='Games &amp; Picks'!$E$13,'Games &amp; Picks'!$BB$13=1,'Games &amp; Picks'!$AC$13='Games &amp; Picks'!$BC$13),10,IF(AND('Games &amp; Picks'!$AC$13='Games &amp; Picks'!$E$13,'Games &amp; Picks'!$BB$13=1),5,IF(AND('Games &amp; Picks'!$AC$13='Games &amp; Picks'!$E$13,'Games &amp; Picks'!$BB$13=0),5,0)))))</f>
        <v>5</v>
      </c>
      <c r="O25" s="1">
        <f>IF('Games &amp; Picks'!E14="x","",IF($B25="","",IF(AND('Games &amp; Picks'!$AC$14='Games &amp; Picks'!$E$14,'Games &amp; Picks'!$BB$14=1,'Games &amp; Picks'!$AC$14='Games &amp; Picks'!$BC$14),10,IF(AND('Games &amp; Picks'!$AC$14='Games &amp; Picks'!$E$14,'Games &amp; Picks'!$BB$14=1),5,IF(AND('Games &amp; Picks'!$AC$14='Games &amp; Picks'!$E$14,'Games &amp; Picks'!$BB$14=0),5,0)))))</f>
        <v>0</v>
      </c>
      <c r="P25" s="1">
        <f>IF('Games &amp; Picks'!E15="x","",IF($B25="","",IF(AND('Games &amp; Picks'!$AC$15='Games &amp; Picks'!$E$15,'Games &amp; Picks'!$BB$15=1,'Games &amp; Picks'!$AC$15='Games &amp; Picks'!$BC$15),10,IF(AND('Games &amp; Picks'!$AC$15='Games &amp; Picks'!$E$15,'Games &amp; Picks'!$BB$15=1),5,IF(AND('Games &amp; Picks'!$AC$15='Games &amp; Picks'!$E$15,'Games &amp; Picks'!$BB$15=0),5,0)))))</f>
        <v>0</v>
      </c>
      <c r="Q25" s="1">
        <f>IF('Games &amp; Picks'!E16="x","",IF($B25="","",IF(AND('Games &amp; Picks'!$AC$16='Games &amp; Picks'!$E$16,'Games &amp; Picks'!$BB$16=1,'Games &amp; Picks'!$AC$16='Games &amp; Picks'!$BC$16),10,IF(AND('Games &amp; Picks'!$AC$16='Games &amp; Picks'!$E$16,'Games &amp; Picks'!$BB$16=1),5,IF(AND('Games &amp; Picks'!$AC$16='Games &amp; Picks'!$E$16,'Games &amp; Picks'!$BB$16=0),5,0)))))</f>
        <v>5</v>
      </c>
      <c r="R25" s="1">
        <f>IF('Games &amp; Picks'!E17="x","",IF($B25="","",IF(AND('Games &amp; Picks'!$AC$17='Games &amp; Picks'!$E$17,'Games &amp; Picks'!$BB$17=1,'Games &amp; Picks'!$AC$17='Games &amp; Picks'!$BC$17),10,IF(AND('Games &amp; Picks'!$AC$17='Games &amp; Picks'!$E$17,'Games &amp; Picks'!$BB$17=1),5,IF(AND('Games &amp; Picks'!$AC$17='Games &amp; Picks'!$E$17,'Games &amp; Picks'!$BB$17=0),5,0)))))</f>
        <v>0</v>
      </c>
      <c r="S25" s="1">
        <f>IF('Games &amp; Picks'!E18="x","",IF($B25="","",IF(AND('Games &amp; Picks'!$AC$18='Games &amp; Picks'!$E$18,'Games &amp; Picks'!$BB$18=1,'Games &amp; Picks'!$AC$18='Games &amp; Picks'!$BC$18),10,IF(AND('Games &amp; Picks'!$AC$18='Games &amp; Picks'!$E$18,'Games &amp; Picks'!$BB$18=1),5,IF(AND('Games &amp; Picks'!$AC$18='Games &amp; Picks'!$E$18,'Games &amp; Picks'!$BB$18=0),5,0)))))</f>
        <v>5</v>
      </c>
      <c r="T25" s="22">
        <f>IF('Games &amp; Picks'!E19="x","",IF($B25="","",IF(AND('Games &amp; Picks'!$AC$19='Games &amp; Picks'!$E$19,'Games &amp; Picks'!$BB$19=1,'Games &amp; Picks'!$AC$19='Games &amp; Picks'!$BC$19),10,IF(AND('Games &amp; Picks'!$AC$19='Games &amp; Picks'!$E$19,'Games &amp; Picks'!$BB$19=1),5,IF(AND('Games &amp; Picks'!$AC$19='Games &amp; Picks'!$E$19,'Games &amp; Picks'!$BB$19=0),5,0)))))</f>
        <v>0</v>
      </c>
      <c r="U25" s="1">
        <f>IF('Games &amp; Picks'!E20="x","",IF($B25="","",IF(AND('Games &amp; Picks'!$AC$20='Games &amp; Picks'!$E$20,'Games &amp; Picks'!$BB$20=1,'Games &amp; Picks'!$AC$20='Games &amp; Picks'!$BC$20),10,IF(AND('Games &amp; Picks'!$AC$20='Games &amp; Picks'!$E$20,'Games &amp; Picks'!$BB$20=1),5,IF(AND('Games &amp; Picks'!$AC$20='Games &amp; Picks'!$E$20,'Games &amp; Picks'!$BB$20=0),5,0)))))</f>
        <v>0</v>
      </c>
      <c r="V25" s="1">
        <f>IF('Games &amp; Picks'!E21="x","",IF($B25="","",IF(AND('Games &amp; Picks'!$AC$21='Games &amp; Picks'!$E$21,'Games &amp; Picks'!$BB$21=1,'Games &amp; Picks'!$AC$21='Games &amp; Picks'!$BC$21),10,IF(AND('Games &amp; Picks'!$AC$21='Games &amp; Picks'!$E$21,'Games &amp; Picks'!$BB$21=1),5,IF(AND('Games &amp; Picks'!$AC$21='Games &amp; Picks'!$E$21,'Games &amp; Picks'!$BB$21=0),5,0)))))</f>
        <v>0</v>
      </c>
      <c r="W25" s="1">
        <f>IF('Games &amp; Picks'!E22="x","",IF($B25="","",IF(AND('Games &amp; Picks'!$AC$22='Games &amp; Picks'!$E$22,'Games &amp; Picks'!$BB$22=1,'Games &amp; Picks'!$AC$22='Games &amp; Picks'!$BC$22),10,IF(AND('Games &amp; Picks'!$AC$22='Games &amp; Picks'!$E$22,'Games &amp; Picks'!$BB$22=1),5,IF(AND('Games &amp; Picks'!$AC$22='Games &amp; Picks'!$E$22,'Games &amp; Picks'!$BB$22=0),5,0)))))</f>
        <v>0</v>
      </c>
      <c r="X25" s="2">
        <f>IF('Games &amp; Picks'!E23="x","",IF($B25="","",IF(AND('Games &amp; Picks'!$AC$23='Games &amp; Picks'!$E$23,'Games &amp; Picks'!$BB$23=1,'Games &amp; Picks'!$AC$23='Games &amp; Picks'!$BC$23),10,IF(AND('Games &amp; Picks'!$AC$23='Games &amp; Picks'!$E$23,'Games &amp; Picks'!$BB$23=1),5,IF(AND('Games &amp; Picks'!$AC$23='Games &amp; Picks'!$E$23,'Games &amp; Picks'!$BB$23=0),5,0)))))</f>
        <v>0</v>
      </c>
      <c r="Y25" s="1">
        <f>IF('Games &amp; Picks'!E24="x","",IF($B25="","",IF(AND('Games &amp; Picks'!$AC$24='Games &amp; Picks'!$E$24,'Games &amp; Picks'!$BB$24=1,'Games &amp; Picks'!$AC$24='Games &amp; Picks'!$BC$24),10,IF(AND('Games &amp; Picks'!$AC$24='Games &amp; Picks'!$E$24,'Games &amp; Picks'!$BB$24=1),5,IF(AND('Games &amp; Picks'!$AC$24='Games &amp; Picks'!$E$24,'Games &amp; Picks'!$BB$24=0),5,0)))))</f>
        <v>5</v>
      </c>
      <c r="Z25" s="1">
        <f>IF('Games &amp; Picks'!E25="x","",IF($B25="","",IF(AND('Games &amp; Picks'!$AC$25='Games &amp; Picks'!$E$25,'Games &amp; Picks'!$BB$25=1,'Games &amp; Picks'!$AC$25='Games &amp; Picks'!$BC$25),10,IF(AND('Games &amp; Picks'!$AC$25='Games &amp; Picks'!$E$25,'Games &amp; Picks'!$BB$25=1),5,IF(AND('Games &amp; Picks'!$AC$25='Games &amp; Picks'!$E$25,'Games &amp; Picks'!$BB$25=0),5,0)))))</f>
        <v>0</v>
      </c>
      <c r="AA25" s="1">
        <f>IF('Games &amp; Picks'!E26="x","",IF($B25="","",IF(AND('Games &amp; Picks'!$AC$26='Games &amp; Picks'!$E$26,'Games &amp; Picks'!$BB$26=1,'Games &amp; Picks'!$AC$26='Games &amp; Picks'!$BC$26),10,IF(AND('Games &amp; Picks'!$AC$26='Games &amp; Picks'!$E$26,'Games &amp; Picks'!$BB$26=1),5,IF(AND('Games &amp; Picks'!$AC$26='Games &amp; Picks'!$E$26,'Games &amp; Picks'!$BB$26=0),5,0)))))</f>
        <v>5</v>
      </c>
      <c r="AB25" s="1">
        <f>IF('Games &amp; Picks'!E27="x","",IF($B25="","",IF(AND('Games &amp; Picks'!$AC$27='Games &amp; Picks'!$E$27,'Games &amp; Picks'!$BB$27=1,'Games &amp; Picks'!$AC$27='Games &amp; Picks'!$BC$27),10,IF(AND('Games &amp; Picks'!$AC$27='Games &amp; Picks'!$E$27,'Games &amp; Picks'!$BB$27=1),5,IF(AND('Games &amp; Picks'!$AC$27='Games &amp; Picks'!$E$27,'Games &amp; Picks'!$BB$27=0),5,0)))))</f>
        <v>5</v>
      </c>
      <c r="AC25" s="1">
        <f>IF('Games &amp; Picks'!E28="x","",IF($B25="","",IF(AND('Games &amp; Picks'!$AC$28='Games &amp; Picks'!$E$28,'Games &amp; Picks'!$BB$28=1,'Games &amp; Picks'!$AC$28='Games &amp; Picks'!$BC$28),14,IF(AND('Games &amp; Picks'!$AC$28='Games &amp; Picks'!$E$28,'Games &amp; Picks'!$BB$28=1),7,IF(AND('Games &amp; Picks'!$AC$28='Games &amp; Picks'!$E$28,'Games &amp; Picks'!$BB$28=0),7,0)))))</f>
        <v>7</v>
      </c>
      <c r="AD25">
        <f>IF('Games &amp; Picks'!E29="x","",IF($B25="","",IF(AND('Games &amp; Picks'!$AC$29='Games &amp; Picks'!$E$29,'Games &amp; Picks'!$BB$29=1,'Games &amp; Picks'!$AC$29='Games &amp; Picks'!$BC$29),10,IF(AND('Games &amp; Picks'!$AC$29='Games &amp; Picks'!$E$29,'Games &amp; Picks'!$BB$29=1),5,IF(AND('Games &amp; Picks'!$AC$29='Games &amp; Picks'!$E$29,'Games &amp; Picks'!$BB$29=0),5,0)))))</f>
        <v>5</v>
      </c>
      <c r="AE25" s="1">
        <f>IF('Games &amp; Picks'!E30="x","",IF($B25="","",IF(AND('Games &amp; Picks'!$AC$30='Games &amp; Picks'!$E$30,'Games &amp; Picks'!$BB$30=1,'Games &amp; Picks'!$AC$30='Games &amp; Picks'!$BC$30),10,IF(AND('Games &amp; Picks'!$AC$30='Games &amp; Picks'!$E$30,'Games &amp; Picks'!$BB$30=1),5,IF(AND('Games &amp; Picks'!$AC$30='Games &amp; Picks'!$E$30,'Games &amp; Picks'!$BB$30=0),5,0)))))</f>
        <v>5</v>
      </c>
      <c r="AF25" s="1">
        <f>IF('Games &amp; Picks'!E31="x","",IF($B25="","",IF(AND('Games &amp; Picks'!$AC$31='Games &amp; Picks'!$E$31,'Games &amp; Picks'!$BB$31=1,'Games &amp; Picks'!$AC$31='Games &amp; Picks'!$BC$31),10,IF(AND('Games &amp; Picks'!$AC$31='Games &amp; Picks'!$E$31,'Games &amp; Picks'!$BB$31=1),5,IF(AND('Games &amp; Picks'!$AC$31='Games &amp; Picks'!$E$31,'Games &amp; Picks'!$BB$31=0),5,0)))))</f>
        <v>5</v>
      </c>
      <c r="AG25" s="1">
        <f>IF('Games &amp; Picks'!E32="x","",IF($B25="","",IF(AND('Games &amp; Picks'!$AC$32='Games &amp; Picks'!$E$32,'Games &amp; Picks'!$BB$32=1,'Games &amp; Picks'!$AC$32='Games &amp; Picks'!$BC$32),10,IF(AND('Games &amp; Picks'!$AC$32='Games &amp; Picks'!$E$32,'Games &amp; Picks'!$BB$32=1),5,IF(AND('Games &amp; Picks'!$AC$32='Games &amp; Picks'!$E$32,'Games &amp; Picks'!$BB$32=0),5,0)))))</f>
        <v>5</v>
      </c>
      <c r="AH25" s="1">
        <f>IF('Games &amp; Picks'!E33="x","",IF($B25="","",IF(AND('Games &amp; Picks'!$AC$33='Games &amp; Picks'!$E$33,'Games &amp; Picks'!$BB$33=1,'Games &amp; Picks'!$AC$33='Games &amp; Picks'!$BC$33),20,IF(AND('Games &amp; Picks'!$AC$33='Games &amp; Picks'!$E$33,'Games &amp; Picks'!$BB$33=1),10,IF(AND('Games &amp; Picks'!$AC$33='Games &amp; Picks'!$E$33,'Games &amp; Picks'!$BB$33=0),10,0)))))</f>
        <v>20</v>
      </c>
      <c r="AI25" s="1">
        <f>IF('Games &amp; Picks'!E34="x","",IF($B25="","",IF(AND('Games &amp; Picks'!$AC$34='Games &amp; Picks'!$E$34,'Games &amp; Picks'!$BB$34=1,'Games &amp; Picks'!$AC$34='Games &amp; Picks'!$BC$34),10,IF(AND('Games &amp; Picks'!$AC$34='Games &amp; Picks'!$E$34,'Games &amp; Picks'!$BB$34=1),5,IF(AND('Games &amp; Picks'!$AC$34='Games &amp; Picks'!$E$34,'Games &amp; Picks'!$BB$34=0),5,0)))))</f>
        <v>5</v>
      </c>
      <c r="AJ25" s="1">
        <f>IF('Games &amp; Picks'!E35="x","",IF($B25="","",IF(AND('Games &amp; Picks'!$AC$35='Games &amp; Picks'!$E$35,'Games &amp; Picks'!$BB$35=1,'Games &amp; Picks'!$AC$35='Games &amp; Picks'!$BC$35),14,IF(AND('Games &amp; Picks'!$AC$35='Games &amp; Picks'!$E$35,'Games &amp; Picks'!$BB$35=1),7,IF(AND('Games &amp; Picks'!$AC$35='Games &amp; Picks'!$E$35,'Games &amp; Picks'!$BB$35=0),7,0)))))</f>
        <v>0</v>
      </c>
      <c r="AK25" s="1">
        <f>IF('Games &amp; Picks'!E36="x","",IF($B25="","",IF(AND('Games &amp; Picks'!$AC$36='Games &amp; Picks'!$E$36,'Games &amp; Picks'!$BB$36=1,'Games &amp; Picks'!$AC$36='Games &amp; Picks'!$BC$36),30,IF(AND('Games &amp; Picks'!$AC$36='Games &amp; Picks'!$E$36,'Games &amp; Picks'!$BB$36=1),15,IF(AND('Games &amp; Picks'!$AC$36='Games &amp; Picks'!$E$36,'Games &amp; Picks'!$BB$36=0),15,0)))))</f>
        <v>15</v>
      </c>
      <c r="AL25" s="47">
        <f>IF('Games &amp; Picks'!E37="x","",IF($B25="","",IF(AND('Games &amp; Picks'!$AC$37='Games &amp; Picks'!$E$37,'Games &amp; Picks'!$BB$37=1,'Games &amp; Picks'!$AC$37='Games &amp; Picks'!$BC$37),30,IF(AND('Games &amp; Picks'!$AC$37='Games &amp; Picks'!$E$37,'Games &amp; Picks'!$BB$37=1),15,IF(AND('Games &amp; Picks'!$AC$37='Games &amp; Picks'!$E$37,'Games &amp; Picks'!$BB$37=0),15,0)))))</f>
        <v>15</v>
      </c>
      <c r="AM25" s="47">
        <f>IF('Games &amp; Picks'!E38="x","",IF($B25="","",IF(AND('Games &amp; Picks'!$AC$38='Games &amp; Picks'!$E$38,'Games &amp; Picks'!$BB$38=1,'Games &amp; Picks'!$AC$38='Games &amp; Picks'!$BC$38),10,IF(AND('Games &amp; Picks'!$AC$38='Games &amp; Picks'!$E$38,'Games &amp; Picks'!$BB$38=1),5,IF(AND('Games &amp; Picks'!$AC$38='Games &amp; Picks'!$E$38,'Games &amp; Picks'!$BB$38=0),5,0)))))</f>
        <v>5</v>
      </c>
      <c r="AN25" s="1">
        <f>IF('Games &amp; Picks'!E39="x","",IF($B25="","",IF(AND('Games &amp; Picks'!$AC$39='Games &amp; Picks'!$E$39,'Games &amp; Picks'!$BB$39=1,'Games &amp; Picks'!$AC$39='Games &amp; Picks'!$BC$39),20,IF(AND('Games &amp; Picks'!$AC$39='Games &amp; Picks'!$E$39,'Games &amp; Picks'!$BB$39=1),10,IF(AND('Games &amp; Picks'!$AC$39='Games &amp; Picks'!$E$39,'Games &amp; Picks'!$BB$39=0),10,0)))))</f>
        <v>0</v>
      </c>
      <c r="AO25" s="1">
        <f>IF('Games &amp; Picks'!E40="x","",IF($B25="","",IF(AND('Games &amp; Picks'!$AC$40='Games &amp; Picks'!$E$40,'Games &amp; Picks'!$BB$40=1,'Games &amp; Picks'!$AC$40='Games &amp; Picks'!$BC$40),20,IF(AND('Games &amp; Picks'!$AC$40='Games &amp; Picks'!$E$40,'Games &amp; Picks'!$BB$40=1),10,IF(AND('Games &amp; Picks'!$AC$40='Games &amp; Picks'!$E$40,'Games &amp; Picks'!$BB$40=0),10,0)))))</f>
        <v>10</v>
      </c>
      <c r="AP25" s="1">
        <f>IF('Games &amp; Picks'!E41="x","",IF($B25="","",IF(AND('Games &amp; Picks'!$AC$41='Games &amp; Picks'!$E$41,'Games &amp; Picks'!$BB$41=1,'Games &amp; Picks'!$AC$41='Games &amp; Picks'!$BC$41),20,IF(AND('Games &amp; Picks'!$AC$41='Games &amp; Picks'!$E$41,'Games &amp; Picks'!$BB$41=1),10,IF(AND('Games &amp; Picks'!$AC$41='Games &amp; Picks'!$E$41,'Games &amp; Picks'!$BB$41=0),10,0)))))</f>
        <v>10</v>
      </c>
      <c r="AQ25" s="19">
        <f>IF('Games &amp; Picks'!$E$42="x","",IF($B25="","",IF('Games &amp; Picks'!AC$42='Games &amp; Picks'!$E$42,30,0)))</f>
        <v>0</v>
      </c>
      <c r="AR25" s="62">
        <f>Streaks!Y$48</f>
        <v>10</v>
      </c>
      <c r="AS25" s="62">
        <f>IF('Games &amp; Picks'!$E$41="x","",IF($B25="","",IF('New Years Bonus'!Y$6=4,10,0)))</f>
        <v>0</v>
      </c>
      <c r="AT25" s="4">
        <f>IF('Games &amp; Picks'!E42="x","",IF($B25="","",IF('Playoff Bonus'!Y$4=2,15,0)))</f>
        <v>0</v>
      </c>
      <c r="AU25" s="50">
        <f t="shared" si="1"/>
        <v>192</v>
      </c>
      <c r="AV25" s="42">
        <f t="shared" si="2"/>
        <v>0.63414634146341464</v>
      </c>
      <c r="AW25" s="28">
        <f>IF(B25="","",HLOOKUP(B25,Streaks!$B$1:$AT$42,AX25,FALSE))</f>
        <v>0</v>
      </c>
      <c r="AX25" s="69">
        <f t="shared" si="3"/>
        <v>42</v>
      </c>
    </row>
    <row r="26" spans="1:50" x14ac:dyDescent="0.2">
      <c r="A26" s="62">
        <f t="shared" si="0"/>
        <v>8</v>
      </c>
      <c r="B26" s="63" t="str">
        <f>IF('Games &amp; Picks'!AD$1="","",'Games &amp; Picks'!AD$1)</f>
        <v>Bryan Thill</v>
      </c>
      <c r="C26" s="22">
        <f>IF('Games &amp; Picks'!E2="x","",IF($B26="","",IF(AND('Games &amp; Picks'!$AD$2='Games &amp; Picks'!$E$2,'Games &amp; Picks'!$BB$2=1,'Games &amp; Picks'!$AD$2='Games &amp; Picks'!$BC$2),10,IF(AND('Games &amp; Picks'!$AD$2='Games &amp; Picks'!$E$2,'Games &amp; Picks'!$BB$2=1),5,IF(AND('Games &amp; Picks'!$AD$2='Games &amp; Picks'!$E$2,'Games &amp; Picks'!$BB$2=0),5,0)))))</f>
        <v>5</v>
      </c>
      <c r="D26" s="22">
        <f>IF('Games &amp; Picks'!E3="x","",IF($B26="","",IF(AND('Games &amp; Picks'!$AD$3='Games &amp; Picks'!$E$3,'Games &amp; Picks'!$BB$3=1,'Games &amp; Picks'!$AD$3='Games &amp; Picks'!$BC$3),10,IF(AND('Games &amp; Picks'!$AD$3='Games &amp; Picks'!$E$3,'Games &amp; Picks'!$BB$3=1),5,IF(AND('Games &amp; Picks'!$AD$3='Games &amp; Picks'!$E$3,'Games &amp; Picks'!$BB$3=0),5,0)))))</f>
        <v>0</v>
      </c>
      <c r="E26" s="22">
        <f>IF('Games &amp; Picks'!E4="x","",IF($B26="","",IF(AND('Games &amp; Picks'!$AD$4='Games &amp; Picks'!$E$4,'Games &amp; Picks'!$BB$4=1,'Games &amp; Picks'!$AD$4='Games &amp; Picks'!$BC$4),10,IF(AND('Games &amp; Picks'!$AD$4='Games &amp; Picks'!$E$4,'Games &amp; Picks'!$BB$4=1),5,IF(AND('Games &amp; Picks'!$AD$4='Games &amp; Picks'!$E$4,'Games &amp; Picks'!$BB$4=0),5,0)))))</f>
        <v>0</v>
      </c>
      <c r="F26" s="1">
        <f>IF('Games &amp; Picks'!E5="x","",IF($B26="","",IF(AND('Games &amp; Picks'!$AD$5='Games &amp; Picks'!$E$5,'Games &amp; Picks'!$BB$5=1,'Games &amp; Picks'!$AD$5='Games &amp; Picks'!$BC$5),10,IF(AND('Games &amp; Picks'!$AD$5='Games &amp; Picks'!$E$5,'Games &amp; Picks'!$BB$5=1),5,IF(AND('Games &amp; Picks'!$AD$5='Games &amp; Picks'!$E$5,'Games &amp; Picks'!$BB$5=0),5,0)))))</f>
        <v>5</v>
      </c>
      <c r="G26" s="1">
        <f>IF('Games &amp; Picks'!E6="x","",IF($B26="","",IF(AND('Games &amp; Picks'!$AD$6='Games &amp; Picks'!$E$6,'Games &amp; Picks'!$BB$6=1,'Games &amp; Picks'!$AD$6='Games &amp; Picks'!$BC$6),10,IF(AND('Games &amp; Picks'!$AD$6='Games &amp; Picks'!$E$6,'Games &amp; Picks'!$BB$6=1),5,IF(AND('Games &amp; Picks'!$AD$6='Games &amp; Picks'!$E$6,'Games &amp; Picks'!$BB$6=0),5,0)))))</f>
        <v>5</v>
      </c>
      <c r="H26" s="1">
        <f>IF('Games &amp; Picks'!E7="x","",IF($B26="","",IF(AND('Games &amp; Picks'!$AD$7='Games &amp; Picks'!$E$7,'Games &amp; Picks'!$BB$7=1,'Games &amp; Picks'!$AD$7='Games &amp; Picks'!$BC$7),10,IF(AND('Games &amp; Picks'!$AD$7='Games &amp; Picks'!$E$7,'Games &amp; Picks'!$BB$7=1),5,IF(AND('Games &amp; Picks'!$AD$7='Games &amp; Picks'!$E$7,'Games &amp; Picks'!$BB$7=0),5,0)))))</f>
        <v>5</v>
      </c>
      <c r="I26" s="1">
        <f>IF('Games &amp; Picks'!E8="x","",IF($B26="","",IF(AND('Games &amp; Picks'!$AD$8='Games &amp; Picks'!$E$8,'Games &amp; Picks'!$BB$8=1,'Games &amp; Picks'!$AD$8='Games &amp; Picks'!$BC$8),10,IF(AND('Games &amp; Picks'!$AD$8='Games &amp; Picks'!$E$8,'Games &amp; Picks'!$BB$8=1),5,IF(AND('Games &amp; Picks'!$AD$8='Games &amp; Picks'!$E$8,'Games &amp; Picks'!$BB$8=0),5,0)))))</f>
        <v>5</v>
      </c>
      <c r="J26" s="1">
        <f>IF('Games &amp; Picks'!E9="x","",IF($B26="","",IF(AND('Games &amp; Picks'!$AD$9='Games &amp; Picks'!$E$9,'Games &amp; Picks'!$BB$9=1,'Games &amp; Picks'!$AD$9='Games &amp; Picks'!$BC$9),10,IF(AND('Games &amp; Picks'!$AD$9='Games &amp; Picks'!$E$9,'Games &amp; Picks'!$BB$9=1),5,IF(AND('Games &amp; Picks'!$AD$9='Games &amp; Picks'!$E$9,'Games &amp; Picks'!$BB$9=0),5,0)))))</f>
        <v>5</v>
      </c>
      <c r="K26" s="1">
        <f>IF('Games &amp; Picks'!E10="x","",IF($B26="","",IF(AND('Games &amp; Picks'!$AD$10='Games &amp; Picks'!$E$10,'Games &amp; Picks'!$BB$10=1,'Games &amp; Picks'!$AD$10='Games &amp; Picks'!$BC$10),10,IF(AND('Games &amp; Picks'!$AD$10='Games &amp; Picks'!$E$10,'Games &amp; Picks'!$BB$10=1),5,IF(AND('Games &amp; Picks'!$AD$10='Games &amp; Picks'!$E$10,'Games &amp; Picks'!$BB$10=0),5,0)))))</f>
        <v>10</v>
      </c>
      <c r="L26" s="1">
        <f>IF('Games &amp; Picks'!E11="x","",IF($B26="","",IF(AND('Games &amp; Picks'!$AD$11='Games &amp; Picks'!$E$11,'Games &amp; Picks'!$BB$11=1,'Games &amp; Picks'!$AD$11='Games &amp; Picks'!$BC$11),10,IF(AND('Games &amp; Picks'!$AD$11='Games &amp; Picks'!$E$11,'Games &amp; Picks'!$BB$11=1),5,IF(AND('Games &amp; Picks'!$AD$11='Games &amp; Picks'!$E$11,'Games &amp; Picks'!$BB$11=0),5,0)))))</f>
        <v>0</v>
      </c>
      <c r="M26" s="1">
        <f>IF('Games &amp; Picks'!E12="x","",IF($B26="","",IF(AND('Games &amp; Picks'!$AD$12='Games &amp; Picks'!$E$12,'Games &amp; Picks'!$BB$12=1,'Games &amp; Picks'!$AD$12='Games &amp; Picks'!$BC$12),10,IF(AND('Games &amp; Picks'!$AD$12='Games &amp; Picks'!$E$12,'Games &amp; Picks'!$BB$12=1),5,IF(AND('Games &amp; Picks'!$AD$12='Games &amp; Picks'!$E$12,'Games &amp; Picks'!$BB$12=0),5,0)))))</f>
        <v>5</v>
      </c>
      <c r="N26" s="1">
        <f>IF('Games &amp; Picks'!E13="x","",IF($B26="","",IF(AND('Games &amp; Picks'!$AD$13='Games &amp; Picks'!$E$13,'Games &amp; Picks'!$BB$13=1,'Games &amp; Picks'!$AD$13='Games &amp; Picks'!$BC$13),10,IF(AND('Games &amp; Picks'!$AD$13='Games &amp; Picks'!$E$13,'Games &amp; Picks'!$BB$13=1),5,IF(AND('Games &amp; Picks'!$AD$13='Games &amp; Picks'!$E$13,'Games &amp; Picks'!$BB$13=0),5,0)))))</f>
        <v>0</v>
      </c>
      <c r="O26" s="1">
        <f>IF('Games &amp; Picks'!E14="x","",IF($B26="","",IF(AND('Games &amp; Picks'!$AD$14='Games &amp; Picks'!$E$14,'Games &amp; Picks'!$BB$14=1,'Games &amp; Picks'!$AD$14='Games &amp; Picks'!$BC$14),10,IF(AND('Games &amp; Picks'!$AD$14='Games &amp; Picks'!$E$14,'Games &amp; Picks'!$BB$14=1),5,IF(AND('Games &amp; Picks'!$AD$14='Games &amp; Picks'!$E$14,'Games &amp; Picks'!$BB$14=0),5,0)))))</f>
        <v>0</v>
      </c>
      <c r="P26" s="1">
        <f>IF('Games &amp; Picks'!E15="x","",IF($B26="","",IF(AND('Games &amp; Picks'!$AD$15='Games &amp; Picks'!$E$15,'Games &amp; Picks'!$BB$15=1,'Games &amp; Picks'!$AD$15='Games &amp; Picks'!$BC$15),10,IF(AND('Games &amp; Picks'!$AD$15='Games &amp; Picks'!$E$15,'Games &amp; Picks'!$BB$15=1),5,IF(AND('Games &amp; Picks'!$AD$15='Games &amp; Picks'!$E$15,'Games &amp; Picks'!$BB$15=0),5,0)))))</f>
        <v>5</v>
      </c>
      <c r="Q26" s="1">
        <f>IF('Games &amp; Picks'!E16="x","",IF($B26="","",IF(AND('Games &amp; Picks'!$AD$16='Games &amp; Picks'!$E$16,'Games &amp; Picks'!$BB$16=1,'Games &amp; Picks'!$AD$16='Games &amp; Picks'!$BC$16),10,IF(AND('Games &amp; Picks'!$AD$16='Games &amp; Picks'!$E$16,'Games &amp; Picks'!$BB$16=1),5,IF(AND('Games &amp; Picks'!$AD$16='Games &amp; Picks'!$E$16,'Games &amp; Picks'!$BB$16=0),5,0)))))</f>
        <v>0</v>
      </c>
      <c r="R26" s="1">
        <f>IF('Games &amp; Picks'!E17="x","",IF($B26="","",IF(AND('Games &amp; Picks'!$AD$17='Games &amp; Picks'!$E$17,'Games &amp; Picks'!$BB$17=1,'Games &amp; Picks'!$AD$17='Games &amp; Picks'!$BC$17),10,IF(AND('Games &amp; Picks'!$AD$17='Games &amp; Picks'!$E$17,'Games &amp; Picks'!$BB$17=1),5,IF(AND('Games &amp; Picks'!$AD$17='Games &amp; Picks'!$E$17,'Games &amp; Picks'!$BB$17=0),5,0)))))</f>
        <v>0</v>
      </c>
      <c r="S26" s="1">
        <f>IF('Games &amp; Picks'!E18="x","",IF($B26="","",IF(AND('Games &amp; Picks'!$AD$18='Games &amp; Picks'!$E$18,'Games &amp; Picks'!$BB$18=1,'Games &amp; Picks'!$AD$18='Games &amp; Picks'!$BC$18),10,IF(AND('Games &amp; Picks'!$AD$18='Games &amp; Picks'!$E$18,'Games &amp; Picks'!$BB$18=1),5,IF(AND('Games &amp; Picks'!$AD$18='Games &amp; Picks'!$E$18,'Games &amp; Picks'!$BB$18=0),5,0)))))</f>
        <v>5</v>
      </c>
      <c r="T26" s="22">
        <f>IF('Games &amp; Picks'!E19="x","",IF($B26="","",IF(AND('Games &amp; Picks'!$AD$19='Games &amp; Picks'!$E$19,'Games &amp; Picks'!$BB$19=1,'Games &amp; Picks'!$AD$19='Games &amp; Picks'!$BC$19),10,IF(AND('Games &amp; Picks'!$AD$19='Games &amp; Picks'!$E$19,'Games &amp; Picks'!$BB$19=1),5,IF(AND('Games &amp; Picks'!$AD$19='Games &amp; Picks'!$E$19,'Games &amp; Picks'!$BB$19=0),5,0)))))</f>
        <v>0</v>
      </c>
      <c r="U26" s="1">
        <f>IF('Games &amp; Picks'!E20="x","",IF($B26="","",IF(AND('Games &amp; Picks'!$AD$20='Games &amp; Picks'!$E$20,'Games &amp; Picks'!$BB$20=1,'Games &amp; Picks'!$AD$20='Games &amp; Picks'!$BC$20),10,IF(AND('Games &amp; Picks'!$AD$20='Games &amp; Picks'!$E$20,'Games &amp; Picks'!$BB$20=1),5,IF(AND('Games &amp; Picks'!$AD$20='Games &amp; Picks'!$E$20,'Games &amp; Picks'!$BB$20=0),5,0)))))</f>
        <v>0</v>
      </c>
      <c r="V26" s="1">
        <f>IF('Games &amp; Picks'!E21="x","",IF($B26="","",IF(AND('Games &amp; Picks'!$AD$21='Games &amp; Picks'!$E$21,'Games &amp; Picks'!$BB$21=1,'Games &amp; Picks'!$AD$21='Games &amp; Picks'!$BC$21),10,IF(AND('Games &amp; Picks'!$AD$21='Games &amp; Picks'!$E$21,'Games &amp; Picks'!$BB$21=1),5,IF(AND('Games &amp; Picks'!$AD$21='Games &amp; Picks'!$E$21,'Games &amp; Picks'!$BB$21=0),5,0)))))</f>
        <v>5</v>
      </c>
      <c r="W26" s="1">
        <f>IF('Games &amp; Picks'!E22="x","",IF($B26="","",IF(AND('Games &amp; Picks'!$AD$22='Games &amp; Picks'!$E$22,'Games &amp; Picks'!$BB$22=1,'Games &amp; Picks'!$AD$22='Games &amp; Picks'!$BC$22),10,IF(AND('Games &amp; Picks'!$AD$22='Games &amp; Picks'!$E$22,'Games &amp; Picks'!$BB$22=1),5,IF(AND('Games &amp; Picks'!$AD$22='Games &amp; Picks'!$E$22,'Games &amp; Picks'!$BB$22=0),5,0)))))</f>
        <v>0</v>
      </c>
      <c r="X26" s="3">
        <f>IF('Games &amp; Picks'!E23="x","",IF($B26="","",IF(AND('Games &amp; Picks'!$AD$23='Games &amp; Picks'!$E$23,'Games &amp; Picks'!$BB$23=1,'Games &amp; Picks'!$AD$23='Games &amp; Picks'!$BC$23),10,IF(AND('Games &amp; Picks'!$AD$23='Games &amp; Picks'!$E$23,'Games &amp; Picks'!$BB$23=1),5,IF(AND('Games &amp; Picks'!$AD$23='Games &amp; Picks'!$E$23,'Games &amp; Picks'!$BB$23=0),5,0)))))</f>
        <v>0</v>
      </c>
      <c r="Y26" s="1">
        <f>IF('Games &amp; Picks'!E24="x","",IF($B26="","",IF(AND('Games &amp; Picks'!$AD$24='Games &amp; Picks'!$E$24,'Games &amp; Picks'!$BB$24=1,'Games &amp; Picks'!$AD$24='Games &amp; Picks'!$BC$24),10,IF(AND('Games &amp; Picks'!$AD$24='Games &amp; Picks'!$E$24,'Games &amp; Picks'!$BB$24=1),5,IF(AND('Games &amp; Picks'!$AD$24='Games &amp; Picks'!$E$24,'Games &amp; Picks'!$BB$24=0),5,0)))))</f>
        <v>5</v>
      </c>
      <c r="Z26" s="1">
        <f>IF('Games &amp; Picks'!E25="x","",IF($B26="","",IF(AND('Games &amp; Picks'!$AD$25='Games &amp; Picks'!$E$25,'Games &amp; Picks'!$BB$25=1,'Games &amp; Picks'!$AD$25='Games &amp; Picks'!$BC$25),10,IF(AND('Games &amp; Picks'!$AD$25='Games &amp; Picks'!$E$25,'Games &amp; Picks'!$BB$25=1),5,IF(AND('Games &amp; Picks'!$AD$25='Games &amp; Picks'!$E$25,'Games &amp; Picks'!$BB$25=0),5,0)))))</f>
        <v>0</v>
      </c>
      <c r="AA26" s="1">
        <f>IF('Games &amp; Picks'!E26="x","",IF($B26="","",IF(AND('Games &amp; Picks'!$AD$26='Games &amp; Picks'!$E$26,'Games &amp; Picks'!$BB$26=1,'Games &amp; Picks'!$AD$26='Games &amp; Picks'!$BC$26),10,IF(AND('Games &amp; Picks'!$AD$26='Games &amp; Picks'!$E$26,'Games &amp; Picks'!$BB$26=1),5,IF(AND('Games &amp; Picks'!$AD$26='Games &amp; Picks'!$E$26,'Games &amp; Picks'!$BB$26=0),5,0)))))</f>
        <v>5</v>
      </c>
      <c r="AB26" s="1">
        <f>IF('Games &amp; Picks'!E27="x","",IF($B26="","",IF(AND('Games &amp; Picks'!$AD$27='Games &amp; Picks'!$E$27,'Games &amp; Picks'!$BB$27=1,'Games &amp; Picks'!$AD$27='Games &amp; Picks'!$BC$27),10,IF(AND('Games &amp; Picks'!$AD$27='Games &amp; Picks'!$E$27,'Games &amp; Picks'!$BB$27=1),5,IF(AND('Games &amp; Picks'!$AD$27='Games &amp; Picks'!$E$27,'Games &amp; Picks'!$BB$27=0),5,0)))))</f>
        <v>5</v>
      </c>
      <c r="AC26" s="1">
        <f>IF('Games &amp; Picks'!E28="x","",IF($B26="","",IF(AND('Games &amp; Picks'!$AD$28='Games &amp; Picks'!$E$28,'Games &amp; Picks'!$BB$28=1,'Games &amp; Picks'!$AD$28='Games &amp; Picks'!$BC$28),14,IF(AND('Games &amp; Picks'!$AD$28='Games &amp; Picks'!$E$28,'Games &amp; Picks'!$BB$28=1),7,IF(AND('Games &amp; Picks'!$AD$28='Games &amp; Picks'!$E$28,'Games &amp; Picks'!$BB$28=0),7,0)))))</f>
        <v>0</v>
      </c>
      <c r="AD26">
        <f>IF('Games &amp; Picks'!E29="x","",IF($B26="","",IF(AND('Games &amp; Picks'!$AD$29='Games &amp; Picks'!$E$29,'Games &amp; Picks'!$BB$29=1,'Games &amp; Picks'!$AD$29='Games &amp; Picks'!$BC$29),10,IF(AND('Games &amp; Picks'!$AD$29='Games &amp; Picks'!$E$29,'Games &amp; Picks'!$BB$29=1),5,IF(AND('Games &amp; Picks'!$AD$29='Games &amp; Picks'!$E$29,'Games &amp; Picks'!$BB$29=0),5,0)))))</f>
        <v>0</v>
      </c>
      <c r="AE26" s="1">
        <f>IF('Games &amp; Picks'!E30="x","",IF($B26="","",IF(AND('Games &amp; Picks'!$AD$30='Games &amp; Picks'!$E$30,'Games &amp; Picks'!$BB$30=1,'Games &amp; Picks'!$AD$30='Games &amp; Picks'!$BC$30),10,IF(AND('Games &amp; Picks'!$AD$30='Games &amp; Picks'!$E$30,'Games &amp; Picks'!$BB$30=1),5,IF(AND('Games &amp; Picks'!$AD$30='Games &amp; Picks'!$E$30,'Games &amp; Picks'!$BB$30=0),5,0)))))</f>
        <v>5</v>
      </c>
      <c r="AF26" s="1">
        <f>IF('Games &amp; Picks'!E31="x","",IF($B26="","",IF(AND('Games &amp; Picks'!$AD$31='Games &amp; Picks'!$E$31,'Games &amp; Picks'!$BB$31=1,'Games &amp; Picks'!$AD$31='Games &amp; Picks'!$BC$31),10,IF(AND('Games &amp; Picks'!$AD$31='Games &amp; Picks'!$E$31,'Games &amp; Picks'!$BB$31=1),5,IF(AND('Games &amp; Picks'!$AD$31='Games &amp; Picks'!$E$31,'Games &amp; Picks'!$BB$31=0),5,0)))))</f>
        <v>0</v>
      </c>
      <c r="AG26" s="1">
        <f>IF('Games &amp; Picks'!E32="x","",IF($B26="","",IF(AND('Games &amp; Picks'!$AD$32='Games &amp; Picks'!$E$32,'Games &amp; Picks'!$BB$32=1,'Games &amp; Picks'!$AD$32='Games &amp; Picks'!$BC$32),10,IF(AND('Games &amp; Picks'!$AD$32='Games &amp; Picks'!$E$32,'Games &amp; Picks'!$BB$32=1),5,IF(AND('Games &amp; Picks'!$AD$32='Games &amp; Picks'!$E$32,'Games &amp; Picks'!$BB$32=0),5,0)))))</f>
        <v>5</v>
      </c>
      <c r="AH26" s="1">
        <f>IF('Games &amp; Picks'!E33="x","",IF($B26="","",IF(AND('Games &amp; Picks'!$AD$33='Games &amp; Picks'!$E$33,'Games &amp; Picks'!$BB$33=1,'Games &amp; Picks'!$AD$33='Games &amp; Picks'!$BC$33),20,IF(AND('Games &amp; Picks'!$AD$33='Games &amp; Picks'!$E$33,'Games &amp; Picks'!$BB$33=1),10,IF(AND('Games &amp; Picks'!$AD$33='Games &amp; Picks'!$E$33,'Games &amp; Picks'!$BB$33=0),10,0)))))</f>
        <v>0</v>
      </c>
      <c r="AI26" s="1">
        <f>IF('Games &amp; Picks'!E34="x","",IF($B26="","",IF(AND('Games &amp; Picks'!$AD$34='Games &amp; Picks'!$E$34,'Games &amp; Picks'!$BB$34=1,'Games &amp; Picks'!$AD$34='Games &amp; Picks'!$BC$34),10,IF(AND('Games &amp; Picks'!$AD$34='Games &amp; Picks'!$E$34,'Games &amp; Picks'!$BB$34=1),5,IF(AND('Games &amp; Picks'!$AD$34='Games &amp; Picks'!$E$34,'Games &amp; Picks'!$BB$34=0),5,0)))))</f>
        <v>0</v>
      </c>
      <c r="AJ26" s="1">
        <f>IF('Games &amp; Picks'!E35="x","",IF($B26="","",IF(AND('Games &amp; Picks'!$AD$35='Games &amp; Picks'!$E$35,'Games &amp; Picks'!$BB$35=1,'Games &amp; Picks'!$AD$35='Games &amp; Picks'!$BC$35),14,IF(AND('Games &amp; Picks'!$AD$35='Games &amp; Picks'!$E$35,'Games &amp; Picks'!$BB$35=1),7,IF(AND('Games &amp; Picks'!$AD$35='Games &amp; Picks'!$E$35,'Games &amp; Picks'!$BB$35=0),7,0)))))</f>
        <v>7</v>
      </c>
      <c r="AK26" s="1">
        <f>IF('Games &amp; Picks'!E36="x","",IF($B26="","",IF(AND('Games &amp; Picks'!$AD$36='Games &amp; Picks'!$E$36,'Games &amp; Picks'!$BB$36=1,'Games &amp; Picks'!$AD$36='Games &amp; Picks'!$BC$36),30,IF(AND('Games &amp; Picks'!$AD$36='Games &amp; Picks'!$E$36,'Games &amp; Picks'!$BB$36=1),15,IF(AND('Games &amp; Picks'!$AD$36='Games &amp; Picks'!$E$36,'Games &amp; Picks'!$BB$36=0),15,0)))))</f>
        <v>15</v>
      </c>
      <c r="AL26" s="47">
        <f>IF('Games &amp; Picks'!E37="x","",IF($B26="","",IF(AND('Games &amp; Picks'!$AD$37='Games &amp; Picks'!$E$37,'Games &amp; Picks'!$BB$37=1,'Games &amp; Picks'!$AD$37='Games &amp; Picks'!$BC$37),30,IF(AND('Games &amp; Picks'!$AD$37='Games &amp; Picks'!$E$37,'Games &amp; Picks'!$BB$37=1),15,IF(AND('Games &amp; Picks'!$AD$37='Games &amp; Picks'!$E$37,'Games &amp; Picks'!$BB$37=0),15,0)))))</f>
        <v>15</v>
      </c>
      <c r="AM26" s="47">
        <f>IF('Games &amp; Picks'!E38="x","",IF($B26="","",IF(AND('Games &amp; Picks'!$AD$38='Games &amp; Picks'!$E$38,'Games &amp; Picks'!$BB$38=1,'Games &amp; Picks'!$AD$38='Games &amp; Picks'!$BC$38),10,IF(AND('Games &amp; Picks'!$AD$38='Games &amp; Picks'!$E$38,'Games &amp; Picks'!$BB$38=1),5,IF(AND('Games &amp; Picks'!$AD$38='Games &amp; Picks'!$E$38,'Games &amp; Picks'!$BB$38=0),5,0)))))</f>
        <v>5</v>
      </c>
      <c r="AN26" s="1">
        <f>IF('Games &amp; Picks'!E39="x","",IF($B26="","",IF(AND('Games &amp; Picks'!$AD$39='Games &amp; Picks'!$E$39,'Games &amp; Picks'!$BB$39=1,'Games &amp; Picks'!$AD$39='Games &amp; Picks'!$BC$39),20,IF(AND('Games &amp; Picks'!$AD$39='Games &amp; Picks'!$E$39,'Games &amp; Picks'!$BB$39=1),10,IF(AND('Games &amp; Picks'!$AD$39='Games &amp; Picks'!$E$39,'Games &amp; Picks'!$BB$39=0),10,0)))))</f>
        <v>10</v>
      </c>
      <c r="AO26" s="1">
        <f>IF('Games &amp; Picks'!E40="x","",IF($B26="","",IF(AND('Games &amp; Picks'!$AD$40='Games &amp; Picks'!$E$40,'Games &amp; Picks'!$BB$40=1,'Games &amp; Picks'!$AD$40='Games &amp; Picks'!$BC$40),20,IF(AND('Games &amp; Picks'!$AD$40='Games &amp; Picks'!$E$40,'Games &amp; Picks'!$BB$40=1),10,IF(AND('Games &amp; Picks'!$AD$40='Games &amp; Picks'!$E$40,'Games &amp; Picks'!$BB$40=0),10,0)))))</f>
        <v>0</v>
      </c>
      <c r="AP26" s="1">
        <f>IF('Games &amp; Picks'!E41="x","",IF($B26="","",IF(AND('Games &amp; Picks'!$AD$41='Games &amp; Picks'!$E$41,'Games &amp; Picks'!$BB$41=1,'Games &amp; Picks'!$AD$41='Games &amp; Picks'!$BC$41),20,IF(AND('Games &amp; Picks'!$AD$41='Games &amp; Picks'!$E$41,'Games &amp; Picks'!$BB$41=1),10,IF(AND('Games &amp; Picks'!$AD$41='Games &amp; Picks'!$E$41,'Games &amp; Picks'!$BB$41=0),10,0)))))</f>
        <v>10</v>
      </c>
      <c r="AQ26" s="19">
        <f>IF('Games &amp; Picks'!$E$42="x","",IF($B26="","",IF('Games &amp; Picks'!AD$42='Games &amp; Picks'!$E$42,30,0)))</f>
        <v>0</v>
      </c>
      <c r="AR26" s="62">
        <f>Streaks!Z$48</f>
        <v>20</v>
      </c>
      <c r="AS26" s="62">
        <f>IF('Games &amp; Picks'!$E$41="x","",IF($B26="","",IF('New Years Bonus'!Z$6=4,10,0)))</f>
        <v>0</v>
      </c>
      <c r="AT26" s="4">
        <f>IF('Games &amp; Picks'!E42="x","",IF($B26="","",IF('Playoff Bonus'!Z$4=2,15,0)))</f>
        <v>0</v>
      </c>
      <c r="AU26" s="50">
        <f t="shared" si="1"/>
        <v>167</v>
      </c>
      <c r="AV26" s="42">
        <f t="shared" si="2"/>
        <v>0.53658536585365857</v>
      </c>
      <c r="AW26" s="28">
        <f>IF(B26="","",HLOOKUP(B26,Streaks!$B$1:$AT$42,AX26,FALSE))</f>
        <v>0</v>
      </c>
      <c r="AX26" s="69">
        <f t="shared" si="3"/>
        <v>42</v>
      </c>
    </row>
    <row r="27" spans="1:50" x14ac:dyDescent="0.2">
      <c r="A27" s="62">
        <f t="shared" si="0"/>
        <v>16</v>
      </c>
      <c r="B27" s="63" t="str">
        <f>IF('Games &amp; Picks'!AE$1="","",'Games &amp; Picks'!AE$1)</f>
        <v>Justin Oh</v>
      </c>
      <c r="C27" s="22">
        <f>IF('Games &amp; Picks'!E2="x","",IF($B27="","",IF(AND('Games &amp; Picks'!$AE$2='Games &amp; Picks'!$E$2,'Games &amp; Picks'!$BB$2=1,'Games &amp; Picks'!$AE$2='Games &amp; Picks'!$BC$2),10,IF(AND('Games &amp; Picks'!$AE$2='Games &amp; Picks'!$E$2,'Games &amp; Picks'!$BB$2=1),5,IF(AND('Games &amp; Picks'!$AE$2='Games &amp; Picks'!$E$2,'Games &amp; Picks'!$BB$2=0),5,0)))))</f>
        <v>5</v>
      </c>
      <c r="D27" s="22">
        <f>IF('Games &amp; Picks'!E3="x","",IF($B27="","",IF(AND('Games &amp; Picks'!$AE$3='Games &amp; Picks'!$E$3,'Games &amp; Picks'!$BB$3=1,'Games &amp; Picks'!$AE$3='Games &amp; Picks'!$BC$3),10,IF(AND('Games &amp; Picks'!$AE$3='Games &amp; Picks'!$E$3,'Games &amp; Picks'!$BB$3=1),5,IF(AND('Games &amp; Picks'!$AE$3='Games &amp; Picks'!$E$3,'Games &amp; Picks'!$BB$3=0),5,0)))))</f>
        <v>0</v>
      </c>
      <c r="E27" s="22">
        <f>IF('Games &amp; Picks'!E4="x","",IF($B27="","",IF(AND('Games &amp; Picks'!$AE$4='Games &amp; Picks'!$E$4,'Games &amp; Picks'!$BB$4=1,'Games &amp; Picks'!$AE$4='Games &amp; Picks'!$BC$4),10,IF(AND('Games &amp; Picks'!$AE$4='Games &amp; Picks'!$E$4,'Games &amp; Picks'!$BB$4=1),5,IF(AND('Games &amp; Picks'!$AE$4='Games &amp; Picks'!$E$4,'Games &amp; Picks'!$BB$4=0),5,0)))))</f>
        <v>0</v>
      </c>
      <c r="F27" s="1">
        <f>IF('Games &amp; Picks'!E5="x","",IF($B27="","",IF(AND('Games &amp; Picks'!$AE$5='Games &amp; Picks'!$E$5,'Games &amp; Picks'!$BB$5=1,'Games &amp; Picks'!$AE$5='Games &amp; Picks'!$BC$5),10,IF(AND('Games &amp; Picks'!$AE$5='Games &amp; Picks'!$E$5,'Games &amp; Picks'!$BB$5=1),5,IF(AND('Games &amp; Picks'!$AE$5='Games &amp; Picks'!$E$5,'Games &amp; Picks'!$BB$5=0),5,0)))))</f>
        <v>0</v>
      </c>
      <c r="G27" s="1">
        <f>IF('Games &amp; Picks'!E6="x","",IF($B27="","",IF(AND('Games &amp; Picks'!$AE$6='Games &amp; Picks'!$E$6,'Games &amp; Picks'!$BB$6=1,'Games &amp; Picks'!$AE$6='Games &amp; Picks'!$BC$6),10,IF(AND('Games &amp; Picks'!$AE$6='Games &amp; Picks'!$E$6,'Games &amp; Picks'!$BB$6=1),5,IF(AND('Games &amp; Picks'!$AE$6='Games &amp; Picks'!$E$6,'Games &amp; Picks'!$BB$6=0),5,0)))))</f>
        <v>5</v>
      </c>
      <c r="H27" s="1">
        <f>IF('Games &amp; Picks'!E7="x","",IF($B27="","",IF(AND('Games &amp; Picks'!$AE$7='Games &amp; Picks'!$E$7,'Games &amp; Picks'!$BB$7=1,'Games &amp; Picks'!$AE$7='Games &amp; Picks'!$BC$7),10,IF(AND('Games &amp; Picks'!$AE$7='Games &amp; Picks'!$E$7,'Games &amp; Picks'!$BB$7=1),5,IF(AND('Games &amp; Picks'!$AE$7='Games &amp; Picks'!$E$7,'Games &amp; Picks'!$BB$7=0),5,0)))))</f>
        <v>5</v>
      </c>
      <c r="I27" s="1">
        <f>IF('Games &amp; Picks'!E8="x","",IF($B27="","",IF(AND('Games &amp; Picks'!$AE$8='Games &amp; Picks'!$E$8,'Games &amp; Picks'!$BB$8=1,'Games &amp; Picks'!$AE$8='Games &amp; Picks'!$BC$8),10,IF(AND('Games &amp; Picks'!$AE$8='Games &amp; Picks'!$E$8,'Games &amp; Picks'!$BB$8=1),5,IF(AND('Games &amp; Picks'!$AE$8='Games &amp; Picks'!$E$8,'Games &amp; Picks'!$BB$8=0),5,0)))))</f>
        <v>0</v>
      </c>
      <c r="J27" s="1">
        <f>IF('Games &amp; Picks'!E9="x","",IF($B27="","",IF(AND('Games &amp; Picks'!$AE$9='Games &amp; Picks'!$E$9,'Games &amp; Picks'!$BB$9=1,'Games &amp; Picks'!$AE$9='Games &amp; Picks'!$BC$9),10,IF(AND('Games &amp; Picks'!$AE$9='Games &amp; Picks'!$E$9,'Games &amp; Picks'!$BB$9=1),5,IF(AND('Games &amp; Picks'!$AE$9='Games &amp; Picks'!$E$9,'Games &amp; Picks'!$BB$9=0),5,0)))))</f>
        <v>5</v>
      </c>
      <c r="K27" s="1">
        <f>IF('Games &amp; Picks'!E10="x","",IF($B27="","",IF(AND('Games &amp; Picks'!$AE$10='Games &amp; Picks'!$E$10,'Games &amp; Picks'!$BB$10=1,'Games &amp; Picks'!$AE$10='Games &amp; Picks'!$BC$10),10,IF(AND('Games &amp; Picks'!$AE$10='Games &amp; Picks'!$E$10,'Games &amp; Picks'!$BB$10=1),5,IF(AND('Games &amp; Picks'!$AE$10='Games &amp; Picks'!$E$10,'Games &amp; Picks'!$BB$10=0),5,0)))))</f>
        <v>0</v>
      </c>
      <c r="L27" s="1">
        <f>IF('Games &amp; Picks'!E11="x","",IF($B27="","",IF(AND('Games &amp; Picks'!$AE$11='Games &amp; Picks'!$E$11,'Games &amp; Picks'!$BB$11=1,'Games &amp; Picks'!$AE$11='Games &amp; Picks'!$BC$11),10,IF(AND('Games &amp; Picks'!$AE$11='Games &amp; Picks'!$E$11,'Games &amp; Picks'!$BB$11=1),5,IF(AND('Games &amp; Picks'!$AE$11='Games &amp; Picks'!$E$11,'Games &amp; Picks'!$BB$11=0),5,0)))))</f>
        <v>0</v>
      </c>
      <c r="M27" s="1">
        <f>IF('Games &amp; Picks'!E12="x","",IF($B27="","",IF(AND('Games &amp; Picks'!$AE$12='Games &amp; Picks'!$E$12,'Games &amp; Picks'!$BB$12=1,'Games &amp; Picks'!$AE$12='Games &amp; Picks'!$BC$12),10,IF(AND('Games &amp; Picks'!$AE$12='Games &amp; Picks'!$E$12,'Games &amp; Picks'!$BB$12=1),5,IF(AND('Games &amp; Picks'!$AE$12='Games &amp; Picks'!$E$12,'Games &amp; Picks'!$BB$12=0),5,0)))))</f>
        <v>0</v>
      </c>
      <c r="N27" s="1">
        <f>IF('Games &amp; Picks'!E13="x","",IF($B27="","",IF(AND('Games &amp; Picks'!$AE$13='Games &amp; Picks'!$E$13,'Games &amp; Picks'!$BB$13=1,'Games &amp; Picks'!$AE$13='Games &amp; Picks'!$BC$13),10,IF(AND('Games &amp; Picks'!$AE$13='Games &amp; Picks'!$E$13,'Games &amp; Picks'!$BB$13=1),5,IF(AND('Games &amp; Picks'!$AE$13='Games &amp; Picks'!$E$13,'Games &amp; Picks'!$BB$13=0),5,0)))))</f>
        <v>5</v>
      </c>
      <c r="O27" s="1">
        <f>IF('Games &amp; Picks'!E14="x","",IF($B27="","",IF(AND('Games &amp; Picks'!$AE$14='Games &amp; Picks'!$E$14,'Games &amp; Picks'!$BB$14=1,'Games &amp; Picks'!$AE$14='Games &amp; Picks'!$BC$14),10,IF(AND('Games &amp; Picks'!$AE$14='Games &amp; Picks'!$E$14,'Games &amp; Picks'!$BB$14=1),5,IF(AND('Games &amp; Picks'!$AE$14='Games &amp; Picks'!$E$14,'Games &amp; Picks'!$BB$14=0),5,0)))))</f>
        <v>5</v>
      </c>
      <c r="P27" s="1">
        <f>IF('Games &amp; Picks'!E15="x","",IF($B27="","",IF(AND('Games &amp; Picks'!$AE$15='Games &amp; Picks'!$E$15,'Games &amp; Picks'!$BB$15=1,'Games &amp; Picks'!$AE$15='Games &amp; Picks'!$BC$15),10,IF(AND('Games &amp; Picks'!$AE$15='Games &amp; Picks'!$E$15,'Games &amp; Picks'!$BB$15=1),5,IF(AND('Games &amp; Picks'!$AE$15='Games &amp; Picks'!$E$15,'Games &amp; Picks'!$BB$15=0),5,0)))))</f>
        <v>5</v>
      </c>
      <c r="Q27" s="1">
        <f>IF('Games &amp; Picks'!E16="x","",IF($B27="","",IF(AND('Games &amp; Picks'!$AE$16='Games &amp; Picks'!$E$16,'Games &amp; Picks'!$BB$16=1,'Games &amp; Picks'!$AE$16='Games &amp; Picks'!$BC$16),10,IF(AND('Games &amp; Picks'!$AE$16='Games &amp; Picks'!$E$16,'Games &amp; Picks'!$BB$16=1),5,IF(AND('Games &amp; Picks'!$AE$16='Games &amp; Picks'!$E$16,'Games &amp; Picks'!$BB$16=0),5,0)))))</f>
        <v>0</v>
      </c>
      <c r="R27" s="1">
        <f>IF('Games &amp; Picks'!E17="x","",IF($B27="","",IF(AND('Games &amp; Picks'!$AE$17='Games &amp; Picks'!$E$17,'Games &amp; Picks'!$BB$17=1,'Games &amp; Picks'!$AE$17='Games &amp; Picks'!$BC$17),10,IF(AND('Games &amp; Picks'!$AE$17='Games &amp; Picks'!$E$17,'Games &amp; Picks'!$BB$17=1),5,IF(AND('Games &amp; Picks'!$AE$17='Games &amp; Picks'!$E$17,'Games &amp; Picks'!$BB$17=0),5,0)))))</f>
        <v>5</v>
      </c>
      <c r="S27" s="1">
        <f>IF('Games &amp; Picks'!E18="x","",IF($B27="","",IF(AND('Games &amp; Picks'!$AE$18='Games &amp; Picks'!$E$18,'Games &amp; Picks'!$BB$18=1,'Games &amp; Picks'!$AE$18='Games &amp; Picks'!$BC$18),10,IF(AND('Games &amp; Picks'!$AE$18='Games &amp; Picks'!$E$18,'Games &amp; Picks'!$BB$18=1),5,IF(AND('Games &amp; Picks'!$AE$18='Games &amp; Picks'!$E$18,'Games &amp; Picks'!$BB$18=0),5,0)))))</f>
        <v>0</v>
      </c>
      <c r="T27" s="22">
        <f>IF('Games &amp; Picks'!E19="x","",IF($B27="","",IF(AND('Games &amp; Picks'!$AE$19='Games &amp; Picks'!$E$19,'Games &amp; Picks'!$BB$19=1,'Games &amp; Picks'!$AE$19='Games &amp; Picks'!$BC$19),10,IF(AND('Games &amp; Picks'!$AE$19='Games &amp; Picks'!$E$19,'Games &amp; Picks'!$BB$19=1),5,IF(AND('Games &amp; Picks'!$AE$19='Games &amp; Picks'!$E$19,'Games &amp; Picks'!$BB$19=0),5,0)))))</f>
        <v>0</v>
      </c>
      <c r="U27" s="1">
        <f>IF('Games &amp; Picks'!E20="x","",IF($B27="","",IF(AND('Games &amp; Picks'!$AE$20='Games &amp; Picks'!$E$20,'Games &amp; Picks'!$BB$20=1,'Games &amp; Picks'!$AE$20='Games &amp; Picks'!$BC$20),10,IF(AND('Games &amp; Picks'!$AE$20='Games &amp; Picks'!$E$20,'Games &amp; Picks'!$BB$20=1),5,IF(AND('Games &amp; Picks'!$AE$20='Games &amp; Picks'!$E$20,'Games &amp; Picks'!$BB$20=0),5,0)))))</f>
        <v>0</v>
      </c>
      <c r="V27" s="1">
        <f>IF('Games &amp; Picks'!E21="x","",IF($B27="","",IF(AND('Games &amp; Picks'!$AE$21='Games &amp; Picks'!$E$21,'Games &amp; Picks'!$BB$21=1,'Games &amp; Picks'!$AE$21='Games &amp; Picks'!$BC$21),10,IF(AND('Games &amp; Picks'!$AE$21='Games &amp; Picks'!$E$21,'Games &amp; Picks'!$BB$21=1),5,IF(AND('Games &amp; Picks'!$AE$21='Games &amp; Picks'!$E$21,'Games &amp; Picks'!$BB$21=0),5,0)))))</f>
        <v>0</v>
      </c>
      <c r="W27" s="1">
        <f>IF('Games &amp; Picks'!E22="x","",IF($B27="","",IF(AND('Games &amp; Picks'!$AE$22='Games &amp; Picks'!$E$22,'Games &amp; Picks'!$BB$22=1,'Games &amp; Picks'!$AE$22='Games &amp; Picks'!$BC$22),10,IF(AND('Games &amp; Picks'!$AE$22='Games &amp; Picks'!$E$22,'Games &amp; Picks'!$BB$22=1),5,IF(AND('Games &amp; Picks'!$AE$22='Games &amp; Picks'!$E$22,'Games &amp; Picks'!$BB$22=0),5,0)))))</f>
        <v>0</v>
      </c>
      <c r="X27" s="3">
        <f>IF('Games &amp; Picks'!E23="x","",IF($B27="","",IF(AND('Games &amp; Picks'!$AE$23='Games &amp; Picks'!$E$23,'Games &amp; Picks'!$BB$23=1,'Games &amp; Picks'!$AE$23='Games &amp; Picks'!$BC$23),10,IF(AND('Games &amp; Picks'!$AE$23='Games &amp; Picks'!$E$23,'Games &amp; Picks'!$BB$23=1),5,IF(AND('Games &amp; Picks'!$AE$23='Games &amp; Picks'!$E$23,'Games &amp; Picks'!$BB$23=0),5,0)))))</f>
        <v>0</v>
      </c>
      <c r="Y27" s="1">
        <f t="array" ref="Y27">IF('Games &amp; Picks'!E24="x","",IF($B27="","",IF(AND('Games &amp; Picks'!$AE$24='Games &amp; Picks'!$E$24,'Games &amp; Picks'!$BB$24=1,'Games &amp; Picks'!$AE$24='Games &amp; Picks'!$BC$24),10,IF(AND('Games &amp; Picks'!$AE$24='Games &amp; Picks'!$E$24,'Games &amp; Picks'!$BB$24=1),5,IF(AND('Games &amp; Picks'!$AE$24='Games &amp; Picks'!$E$24,'Games &amp; Picks'!$BB$24=0),5,0)))))</f>
        <v>5</v>
      </c>
      <c r="Z27" s="1">
        <f>IF('Games &amp; Picks'!E25="x","",IF($B27="","",IF(AND('Games &amp; Picks'!$AE$25='Games &amp; Picks'!$E$25,'Games &amp; Picks'!$BB$25=1,'Games &amp; Picks'!$AE$25='Games &amp; Picks'!$BC$25),10,IF(AND('Games &amp; Picks'!$AE$25='Games &amp; Picks'!$E$25,'Games &amp; Picks'!$BB$25=1),5,IF(AND('Games &amp; Picks'!$AE$25='Games &amp; Picks'!$E$25,'Games &amp; Picks'!$BB$25=0),5,0)))))</f>
        <v>0</v>
      </c>
      <c r="AA27" s="1">
        <f>IF('Games &amp; Picks'!E26="x","",IF($B27="","",IF(AND('Games &amp; Picks'!$AE$26='Games &amp; Picks'!$E$26,'Games &amp; Picks'!$BB$26=1,'Games &amp; Picks'!$AE$26='Games &amp; Picks'!$BC$26),10,IF(AND('Games &amp; Picks'!$AE$26='Games &amp; Picks'!$E$26,'Games &amp; Picks'!$BB$26=1),5,IF(AND('Games &amp; Picks'!$AE$26='Games &amp; Picks'!$E$26,'Games &amp; Picks'!$BB$26=0),5,0)))))</f>
        <v>5</v>
      </c>
      <c r="AB27" s="1">
        <f>IF('Games &amp; Picks'!E27="x","",IF($B27="","",IF(AND('Games &amp; Picks'!$AE$27='Games &amp; Picks'!$E$27,'Games &amp; Picks'!$BB$27=1,'Games &amp; Picks'!$AE$27='Games &amp; Picks'!$BC$27),10,IF(AND('Games &amp; Picks'!$AE$27='Games &amp; Picks'!$E$27,'Games &amp; Picks'!$BB$27=1),5,IF(AND('Games &amp; Picks'!$AE$27='Games &amp; Picks'!$E$27,'Games &amp; Picks'!$BB$27=0),5,0)))))</f>
        <v>5</v>
      </c>
      <c r="AC27" s="1">
        <f>IF('Games &amp; Picks'!E28="x","",IF($B27="","",IF(AND('Games &amp; Picks'!$AE$28='Games &amp; Picks'!$E$28,'Games &amp; Picks'!$BB$28=1,'Games &amp; Picks'!$AE$28='Games &amp; Picks'!$BC$28),14,IF(AND('Games &amp; Picks'!$AE$28='Games &amp; Picks'!$E$28,'Games &amp; Picks'!$BB$28=1),7,IF(AND('Games &amp; Picks'!$AE$28='Games &amp; Picks'!$E$28,'Games &amp; Picks'!$BB$28=0),7,0)))))</f>
        <v>7</v>
      </c>
      <c r="AD27">
        <f>IF('Games &amp; Picks'!E29="x","",IF($B27="","",IF(AND('Games &amp; Picks'!$AE$29='Games &amp; Picks'!$E$29,'Games &amp; Picks'!$BB$29=1,'Games &amp; Picks'!$AE$29='Games &amp; Picks'!$BC$29),10,IF(AND('Games &amp; Picks'!$AE$29='Games &amp; Picks'!$E$29,'Games &amp; Picks'!$BB$29=1),5,IF(AND('Games &amp; Picks'!$AE$29='Games &amp; Picks'!$E$29,'Games &amp; Picks'!$BB$29=0),5,0)))))</f>
        <v>5</v>
      </c>
      <c r="AE27" s="1">
        <f>IF('Games &amp; Picks'!E30="x","",IF($B27="","",IF(AND('Games &amp; Picks'!$AE$30='Games &amp; Picks'!$E$30,'Games &amp; Picks'!$BB$30=1,'Games &amp; Picks'!$AE$30='Games &amp; Picks'!$BC$30),10,IF(AND('Games &amp; Picks'!$AE$30='Games &amp; Picks'!$E$30,'Games &amp; Picks'!$BB$30=1),5,IF(AND('Games &amp; Picks'!$AE$30='Games &amp; Picks'!$E$30,'Games &amp; Picks'!$BB$30=0),5,0)))))</f>
        <v>5</v>
      </c>
      <c r="AF27" s="1">
        <f>IF('Games &amp; Picks'!E31="x","",IF($B27="","",IF(AND('Games &amp; Picks'!$AE$31='Games &amp; Picks'!$E$31,'Games &amp; Picks'!$BB$31=1,'Games &amp; Picks'!$AE$31='Games &amp; Picks'!$BC$31),10,IF(AND('Games &amp; Picks'!$AE$31='Games &amp; Picks'!$E$31,'Games &amp; Picks'!$BB$31=1),5,IF(AND('Games &amp; Picks'!$AE$31='Games &amp; Picks'!$E$31,'Games &amp; Picks'!$BB$31=0),5,0)))))</f>
        <v>5</v>
      </c>
      <c r="AG27" s="1">
        <f>IF('Games &amp; Picks'!E32="x","",IF($B27="","",IF(AND('Games &amp; Picks'!$AE$32='Games &amp; Picks'!$E$32,'Games &amp; Picks'!$BB$32=1,'Games &amp; Picks'!$AE$32='Games &amp; Picks'!$BC$32),10,IF(AND('Games &amp; Picks'!$AE$32='Games &amp; Picks'!$E$32,'Games &amp; Picks'!$BB$32=1),5,IF(AND('Games &amp; Picks'!$AE$32='Games &amp; Picks'!$E$32,'Games &amp; Picks'!$BB$32=0),5,0)))))</f>
        <v>5</v>
      </c>
      <c r="AH27" s="1">
        <f>IF('Games &amp; Picks'!E33="x","",IF($B27="","",IF(AND('Games &amp; Picks'!$AE$33='Games &amp; Picks'!$E$33,'Games &amp; Picks'!$BB$33=1,'Games &amp; Picks'!$AE$33='Games &amp; Picks'!$BC$33),20,IF(AND('Games &amp; Picks'!$AE$33='Games &amp; Picks'!$E$33,'Games &amp; Picks'!$BB$33=1),10,IF(AND('Games &amp; Picks'!$AE$33='Games &amp; Picks'!$E$33,'Games &amp; Picks'!$BB$33=0),10,0)))))</f>
        <v>0</v>
      </c>
      <c r="AI27" s="1">
        <f>IF('Games &amp; Picks'!E34="x","",IF($B27="","",IF(AND('Games &amp; Picks'!$AE$34='Games &amp; Picks'!$E$34,'Games &amp; Picks'!$BB$34=1,'Games &amp; Picks'!$AE$34='Games &amp; Picks'!$BC$34),10,IF(AND('Games &amp; Picks'!$AE$34='Games &amp; Picks'!$E$34,'Games &amp; Picks'!$BB$34=1),5,IF(AND('Games &amp; Picks'!$AE$34='Games &amp; Picks'!$E$34,'Games &amp; Picks'!$BB$34=0),5,0)))))</f>
        <v>5</v>
      </c>
      <c r="AJ27" s="1">
        <f>IF('Games &amp; Picks'!E35="x","",IF($B27="","",IF(AND('Games &amp; Picks'!$AE$35='Games &amp; Picks'!$E$35,'Games &amp; Picks'!$BB$35=1,'Games &amp; Picks'!$AE$35='Games &amp; Picks'!$BC$35),14,IF(AND('Games &amp; Picks'!$AE$35='Games &amp; Picks'!$E$35,'Games &amp; Picks'!$BB$35=1),7,IF(AND('Games &amp; Picks'!$AE$35='Games &amp; Picks'!$E$35,'Games &amp; Picks'!$BB$35=0),7,0)))))</f>
        <v>0</v>
      </c>
      <c r="AK27" s="1">
        <f>IF('Games &amp; Picks'!E36="x","",IF($B27="","",IF(AND('Games &amp; Picks'!$AE$36='Games &amp; Picks'!$E$36,'Games &amp; Picks'!$BB$36=1,'Games &amp; Picks'!$AE$36='Games &amp; Picks'!$BC$36),30,IF(AND('Games &amp; Picks'!$AE$36='Games &amp; Picks'!$E$36,'Games &amp; Picks'!$BB$36=1),15,IF(AND('Games &amp; Picks'!$AE$36='Games &amp; Picks'!$E$36,'Games &amp; Picks'!$BB$36=0),15,0)))))</f>
        <v>15</v>
      </c>
      <c r="AL27" s="47">
        <f>IF('Games &amp; Picks'!E37="x","",IF($B27="","",IF(AND('Games &amp; Picks'!$AE$37='Games &amp; Picks'!$E$37,'Games &amp; Picks'!$BB$37=1,'Games &amp; Picks'!$AE$37='Games &amp; Picks'!$BC$37),30,IF(AND('Games &amp; Picks'!$AE$37='Games &amp; Picks'!$E$37,'Games &amp; Picks'!$BB$37=1),15,IF(AND('Games &amp; Picks'!$AE$37='Games &amp; Picks'!$E$37,'Games &amp; Picks'!$BB$37=0),15,0)))))</f>
        <v>0</v>
      </c>
      <c r="AM27" s="47">
        <f>IF('Games &amp; Picks'!E38="x","",IF($B27="","",IF(AND('Games &amp; Picks'!$AE$38='Games &amp; Picks'!$E$38,'Games &amp; Picks'!$BB$38=1,'Games &amp; Picks'!$AE$38='Games &amp; Picks'!$BC$38),10,IF(AND('Games &amp; Picks'!$AE$38='Games &amp; Picks'!$E$38,'Games &amp; Picks'!$BB$38=1),5,IF(AND('Games &amp; Picks'!$AE$38='Games &amp; Picks'!$E$38,'Games &amp; Picks'!$BB$38=0),5,0)))))</f>
        <v>5</v>
      </c>
      <c r="AN27" s="1">
        <f>IF('Games &amp; Picks'!E39="x","",IF($B27="","",IF(AND('Games &amp; Picks'!$AE$39='Games &amp; Picks'!$E$39,'Games &amp; Picks'!$BB$39=1,'Games &amp; Picks'!$AE$39='Games &amp; Picks'!$BC$39),20,IF(AND('Games &amp; Picks'!$AE$39='Games &amp; Picks'!$E$39,'Games &amp; Picks'!$BB$39=1),10,IF(AND('Games &amp; Picks'!$AE$39='Games &amp; Picks'!$E$39,'Games &amp; Picks'!$BB$39=0),10,0)))))</f>
        <v>10</v>
      </c>
      <c r="AO27" s="1">
        <f>IF('Games &amp; Picks'!E40="x","",IF($B27="","",IF(AND('Games &amp; Picks'!$AE$40='Games &amp; Picks'!$E$40,'Games &amp; Picks'!$BB$40=1,'Games &amp; Picks'!$AE$40='Games &amp; Picks'!$BC$40),20,IF(AND('Games &amp; Picks'!$AE$40='Games &amp; Picks'!$E$40,'Games &amp; Picks'!$BB$40=1),10,IF(AND('Games &amp; Picks'!$AE$40='Games &amp; Picks'!$E$40,'Games &amp; Picks'!$BB$40=0),10,0)))))</f>
        <v>10</v>
      </c>
      <c r="AP27" s="1">
        <f>IF('Games &amp; Picks'!E41="x","",IF($B27="","",IF(AND('Games &amp; Picks'!$AE$41='Games &amp; Picks'!$E$41,'Games &amp; Picks'!$BB$41=1,'Games &amp; Picks'!$AE$41='Games &amp; Picks'!$BC$41),20,IF(AND('Games &amp; Picks'!$AE$41='Games &amp; Picks'!$E$41,'Games &amp; Picks'!$BB$41=1),10,IF(AND('Games &amp; Picks'!$AE$41='Games &amp; Picks'!$E$41,'Games &amp; Picks'!$BB$41=0),10,0)))))</f>
        <v>10</v>
      </c>
      <c r="AQ27" s="19">
        <f>IF('Games &amp; Picks'!$E$42="x","",IF($B27="","",IF('Games &amp; Picks'!AE$42='Games &amp; Picks'!$E$42,30,0)))</f>
        <v>0</v>
      </c>
      <c r="AR27" s="62">
        <f>Streaks!AA$48</f>
        <v>10</v>
      </c>
      <c r="AS27" s="62">
        <f>IF('Games &amp; Picks'!$E$41="x","",IF($B27="","",IF('New Years Bonus'!AA$6=4,10,0)))</f>
        <v>0</v>
      </c>
      <c r="AT27" s="4">
        <f>IF('Games &amp; Picks'!E42="x","",IF($B27="","",IF('Playoff Bonus'!AA$4=2,15,0)))</f>
        <v>0</v>
      </c>
      <c r="AU27" s="50">
        <f t="shared" si="1"/>
        <v>147</v>
      </c>
      <c r="AV27" s="42">
        <f t="shared" si="2"/>
        <v>0.53658536585365857</v>
      </c>
      <c r="AW27" s="28">
        <f>IF(B27="","",HLOOKUP(B27,Streaks!$B$1:$AT$42,AX27,FALSE))</f>
        <v>0</v>
      </c>
      <c r="AX27" s="69">
        <f t="shared" si="3"/>
        <v>42</v>
      </c>
    </row>
    <row r="28" spans="1:50" x14ac:dyDescent="0.2">
      <c r="A28" s="62">
        <f t="shared" si="0"/>
        <v>11</v>
      </c>
      <c r="B28" s="63" t="str">
        <f>IF('Games &amp; Picks'!AF$1="","",'Games &amp; Picks'!AF$1)</f>
        <v>Ann Brunner</v>
      </c>
      <c r="C28" s="22">
        <f>IF('Games &amp; Picks'!E2="x","",IF($B28="","",IF(AND('Games &amp; Picks'!$AF$2='Games &amp; Picks'!$E$2,'Games &amp; Picks'!$BB$2=1,'Games &amp; Picks'!$AF$2='Games &amp; Picks'!$BC$2),10,IF(AND('Games &amp; Picks'!$AF$2='Games &amp; Picks'!$E$2,'Games &amp; Picks'!$BB$2=1),5,IF(AND('Games &amp; Picks'!$AF$2='Games &amp; Picks'!$E$2,'Games &amp; Picks'!$BB$2=0),5,0)))))</f>
        <v>5</v>
      </c>
      <c r="D28" s="22">
        <f>IF('Games &amp; Picks'!E3="x","",IF($B28="","",IF(AND('Games &amp; Picks'!$AF$3='Games &amp; Picks'!$E$3,'Games &amp; Picks'!$BB$3=1,'Games &amp; Picks'!$AF$3='Games &amp; Picks'!$BC$3),10,IF(AND('Games &amp; Picks'!$AF$3='Games &amp; Picks'!$E$3,'Games &amp; Picks'!$BB$3=1),5,IF(AND('Games &amp; Picks'!$AF$3='Games &amp; Picks'!$E$3,'Games &amp; Picks'!$BB$3=0),5,0)))))</f>
        <v>5</v>
      </c>
      <c r="E28" s="22">
        <f>IF('Games &amp; Picks'!E4="x","",IF($B28="","",IF(AND('Games &amp; Picks'!$AF$4='Games &amp; Picks'!$E$4,'Games &amp; Picks'!$BB$4=1,'Games &amp; Picks'!$AF$4='Games &amp; Picks'!$BC$4),10,IF(AND('Games &amp; Picks'!$AF$4='Games &amp; Picks'!$E$4,'Games &amp; Picks'!$BB$4=1),5,IF(AND('Games &amp; Picks'!$AF$4='Games &amp; Picks'!$E$4,'Games &amp; Picks'!$BB$4=0),5,0)))))</f>
        <v>0</v>
      </c>
      <c r="F28" s="1">
        <f>IF('Games &amp; Picks'!E5="x","",IF($B28="","",IF(AND('Games &amp; Picks'!$AF$5='Games &amp; Picks'!$E$5,'Games &amp; Picks'!$BB$5=1,'Games &amp; Picks'!$AF$5='Games &amp; Picks'!$BC$5),10,IF(AND('Games &amp; Picks'!$AF$5='Games &amp; Picks'!$E$5,'Games &amp; Picks'!$BB$5=1),5,IF(AND('Games &amp; Picks'!$AF$5='Games &amp; Picks'!$E$5,'Games &amp; Picks'!$BB$5=0),5,0)))))</f>
        <v>5</v>
      </c>
      <c r="G28" s="1">
        <f>IF('Games &amp; Picks'!E6="x","",IF($B28="","",IF(AND('Games &amp; Picks'!$AF$6='Games &amp; Picks'!$E$6,'Games &amp; Picks'!$BB$6=1,'Games &amp; Picks'!$AF$6='Games &amp; Picks'!$BC$6),10,IF(AND('Games &amp; Picks'!$AF$6='Games &amp; Picks'!$E$6,'Games &amp; Picks'!$BB$6=1),5,IF(AND('Games &amp; Picks'!$AF$6='Games &amp; Picks'!$E$6,'Games &amp; Picks'!$BB$6=0),5,0)))))</f>
        <v>5</v>
      </c>
      <c r="H28" s="1">
        <f>IF('Games &amp; Picks'!E7="x","",IF($B28="","",IF(AND('Games &amp; Picks'!$AF$7='Games &amp; Picks'!$E$7,'Games &amp; Picks'!$BB$7=1,'Games &amp; Picks'!$AF$7='Games &amp; Picks'!$BC$7),10,IF(AND('Games &amp; Picks'!$AF$7='Games &amp; Picks'!$E$7,'Games &amp; Picks'!$BB$7=1),5,IF(AND('Games &amp; Picks'!$AF$7='Games &amp; Picks'!$E$7,'Games &amp; Picks'!$BB$7=0),5,0)))))</f>
        <v>5</v>
      </c>
      <c r="I28" s="1">
        <f>IF('Games &amp; Picks'!E8="x","",IF($B28="","",IF(AND('Games &amp; Picks'!$AF$8='Games &amp; Picks'!$E$8,'Games &amp; Picks'!$BB$8=1,'Games &amp; Picks'!$AF$8='Games &amp; Picks'!$BC$8),10,IF(AND('Games &amp; Picks'!$AF$8='Games &amp; Picks'!$E$8,'Games &amp; Picks'!$BB$8=1),5,IF(AND('Games &amp; Picks'!$AF$8='Games &amp; Picks'!$E$8,'Games &amp; Picks'!$BB$8=0),5,0)))))</f>
        <v>5</v>
      </c>
      <c r="J28" s="1">
        <f>IF('Games &amp; Picks'!E9="x","",IF($B28="","",IF(AND('Games &amp; Picks'!$AF$9='Games &amp; Picks'!$E$9,'Games &amp; Picks'!$BB$9=1,'Games &amp; Picks'!$AF$9='Games &amp; Picks'!$BC$9),10,IF(AND('Games &amp; Picks'!$AF$9='Games &amp; Picks'!$E$9,'Games &amp; Picks'!$BB$9=1),5,IF(AND('Games &amp; Picks'!$AF$9='Games &amp; Picks'!$E$9,'Games &amp; Picks'!$BB$9=0),5,0)))))</f>
        <v>0</v>
      </c>
      <c r="K28" s="1">
        <f>IF('Games &amp; Picks'!E10="x","",IF($B28="","",IF(AND('Games &amp; Picks'!$AF$10='Games &amp; Picks'!$E$10,'Games &amp; Picks'!$BB$10=1,'Games &amp; Picks'!$AF$10='Games &amp; Picks'!$BC$10),10,IF(AND('Games &amp; Picks'!$AF$10='Games &amp; Picks'!$E$10,'Games &amp; Picks'!$BB$10=1),5,IF(AND('Games &amp; Picks'!$AF$10='Games &amp; Picks'!$E$10,'Games &amp; Picks'!$BB$10=0),5,0)))))</f>
        <v>10</v>
      </c>
      <c r="L28" s="1">
        <f>IF('Games &amp; Picks'!E11="x","",IF($B28="","",IF(AND('Games &amp; Picks'!$AF$11='Games &amp; Picks'!$E$11,'Games &amp; Picks'!$BB$11=1,'Games &amp; Picks'!$AF$11='Games &amp; Picks'!$BC$11),10,IF(AND('Games &amp; Picks'!$AF$11='Games &amp; Picks'!$E$11,'Games &amp; Picks'!$BB$11=1),5,IF(AND('Games &amp; Picks'!$AF$11='Games &amp; Picks'!$E$11,'Games &amp; Picks'!$BB$11=0),5,0)))))</f>
        <v>5</v>
      </c>
      <c r="M28" s="1">
        <f>IF('Games &amp; Picks'!E12="x","",IF($B28="","",IF(AND('Games &amp; Picks'!$AF$12='Games &amp; Picks'!$E$12,'Games &amp; Picks'!$BB$12=1,'Games &amp; Picks'!$AF$12='Games &amp; Picks'!$BC$12),10,IF(AND('Games &amp; Picks'!$AF$12='Games &amp; Picks'!$E$12,'Games &amp; Picks'!$BB$12=1),5,IF(AND('Games &amp; Picks'!$AF$12='Games &amp; Picks'!$E$12,'Games &amp; Picks'!$BB$12=0),5,0)))))</f>
        <v>0</v>
      </c>
      <c r="N28" s="1">
        <f>IF('Games &amp; Picks'!E13="x","",IF($B28="","",IF(AND('Games &amp; Picks'!$AF$13='Games &amp; Picks'!$E$13,'Games &amp; Picks'!$BB$13=1,'Games &amp; Picks'!$AF$13='Games &amp; Picks'!$BC$13),10,IF(AND('Games &amp; Picks'!$AF$13='Games &amp; Picks'!$E$13,'Games &amp; Picks'!$BB$13=1),5,IF(AND('Games &amp; Picks'!$AF$13='Games &amp; Picks'!$E$13,'Games &amp; Picks'!$BB$13=0),5,0)))))</f>
        <v>5</v>
      </c>
      <c r="O28" s="1">
        <f>IF('Games &amp; Picks'!E14="x","",IF($B28="","",IF(AND('Games &amp; Picks'!$AF$14='Games &amp; Picks'!$E$14,'Games &amp; Picks'!$BB$14=1,'Games &amp; Picks'!$AF$14='Games &amp; Picks'!$BC$14),10,IF(AND('Games &amp; Picks'!$AF$14='Games &amp; Picks'!$E$14,'Games &amp; Picks'!$BB$14=1),5,IF(AND('Games &amp; Picks'!$AF$14='Games &amp; Picks'!$E$14,'Games &amp; Picks'!$BB$14=0),5,0)))))</f>
        <v>5</v>
      </c>
      <c r="P28" s="1">
        <f>IF('Games &amp; Picks'!E15="x","",IF($B28="","",IF(AND('Games &amp; Picks'!$AF$15='Games &amp; Picks'!$E$15,'Games &amp; Picks'!$BB$15=1,'Games &amp; Picks'!$AF$15='Games &amp; Picks'!$BC$15),10,IF(AND('Games &amp; Picks'!$AF$15='Games &amp; Picks'!$E$15,'Games &amp; Picks'!$BB$15=1),5,IF(AND('Games &amp; Picks'!$AF$15='Games &amp; Picks'!$E$15,'Games &amp; Picks'!$BB$15=0),5,0)))))</f>
        <v>0</v>
      </c>
      <c r="Q28" s="1">
        <f>IF('Games &amp; Picks'!E16="x","",IF($B28="","",IF(AND('Games &amp; Picks'!$AF$16='Games &amp; Picks'!$E$16,'Games &amp; Picks'!$BB$16=1,'Games &amp; Picks'!$AF$16='Games &amp; Picks'!$BC$16),10,IF(AND('Games &amp; Picks'!$AF$16='Games &amp; Picks'!$E$16,'Games &amp; Picks'!$BB$16=1),5,IF(AND('Games &amp; Picks'!$AF$16='Games &amp; Picks'!$E$16,'Games &amp; Picks'!$BB$16=0),5,0)))))</f>
        <v>0</v>
      </c>
      <c r="R28" s="1">
        <f>IF('Games &amp; Picks'!E17="x","",IF($B28="","",IF(AND('Games &amp; Picks'!$AF$17='Games &amp; Picks'!$E$17,'Games &amp; Picks'!$BB$17=1,'Games &amp; Picks'!$AF$17='Games &amp; Picks'!$BC$17),10,IF(AND('Games &amp; Picks'!$AF$17='Games &amp; Picks'!$E$17,'Games &amp; Picks'!$BB$17=1),5,IF(AND('Games &amp; Picks'!$AF$17='Games &amp; Picks'!$E$17,'Games &amp; Picks'!$BB$17=0),5,0)))))</f>
        <v>5</v>
      </c>
      <c r="S28" s="1">
        <f>IF('Games &amp; Picks'!E18="x","",IF($B28="","",IF(AND('Games &amp; Picks'!$AF$18='Games &amp; Picks'!$E$18,'Games &amp; Picks'!$BB$18=1,'Games &amp; Picks'!$AF$18='Games &amp; Picks'!$BC$18),10,IF(AND('Games &amp; Picks'!$AF$18='Games &amp; Picks'!$E$18,'Games &amp; Picks'!$BB$18=1),5,IF(AND('Games &amp; Picks'!$AF$18='Games &amp; Picks'!$E$18,'Games &amp; Picks'!$BB$18=0),5,0)))))</f>
        <v>5</v>
      </c>
      <c r="T28" s="22">
        <f>IF('Games &amp; Picks'!E19="x","",IF($B28="","",IF(AND('Games &amp; Picks'!$AF$19='Games &amp; Picks'!$E$19,'Games &amp; Picks'!$BB$19=1,'Games &amp; Picks'!$AF$19='Games &amp; Picks'!$BC$19),10,IF(AND('Games &amp; Picks'!$AF$19='Games &amp; Picks'!$E$19,'Games &amp; Picks'!$BB$19=1),5,IF(AND('Games &amp; Picks'!$AF$19='Games &amp; Picks'!$E$19,'Games &amp; Picks'!$BB$19=0),5,0)))))</f>
        <v>0</v>
      </c>
      <c r="U28" s="1">
        <f>IF('Games &amp; Picks'!E20="x","",IF($B28="","",IF(AND('Games &amp; Picks'!$AF$20='Games &amp; Picks'!$E$20,'Games &amp; Picks'!$BB$20=1,'Games &amp; Picks'!$AF$20='Games &amp; Picks'!$BC$20),10,IF(AND('Games &amp; Picks'!$AF$20='Games &amp; Picks'!$E$20,'Games &amp; Picks'!$BB$20=1),5,IF(AND('Games &amp; Picks'!$AF$20='Games &amp; Picks'!$E$20,'Games &amp; Picks'!$BB$20=0),5,0)))))</f>
        <v>0</v>
      </c>
      <c r="V28" s="1">
        <f>IF('Games &amp; Picks'!E21="x","",IF($B28="","",IF(AND('Games &amp; Picks'!$AF$21='Games &amp; Picks'!$E$21,'Games &amp; Picks'!$BB$21=1,'Games &amp; Picks'!$AF$21='Games &amp; Picks'!$BC$21),10,IF(AND('Games &amp; Picks'!$AF$21='Games &amp; Picks'!$E$21,'Games &amp; Picks'!$BB$21=1),5,IF(AND('Games &amp; Picks'!$AF$21='Games &amp; Picks'!$E$21,'Games &amp; Picks'!$BB$21=0),5,0)))))</f>
        <v>0</v>
      </c>
      <c r="W28" s="1">
        <f>IF('Games &amp; Picks'!E22="x","",IF($B28="","",IF(AND('Games &amp; Picks'!$AF$22='Games &amp; Picks'!$E$22,'Games &amp; Picks'!$BB$22=1,'Games &amp; Picks'!$AF$22='Games &amp; Picks'!$BC$22),10,IF(AND('Games &amp; Picks'!$AF$22='Games &amp; Picks'!$E$22,'Games &amp; Picks'!$BB$22=1),5,IF(AND('Games &amp; Picks'!$AF$22='Games &amp; Picks'!$E$22,'Games &amp; Picks'!$BB$22=0),5,0)))))</f>
        <v>0</v>
      </c>
      <c r="X28" s="3">
        <f>IF('Games &amp; Picks'!E23="x","",IF($B28="","",IF(AND('Games &amp; Picks'!$AF$23='Games &amp; Picks'!$E$23,'Games &amp; Picks'!$BB$23=1,'Games &amp; Picks'!$AF$23='Games &amp; Picks'!$BC$23),10,IF(AND('Games &amp; Picks'!$AF$23='Games &amp; Picks'!$E$23,'Games &amp; Picks'!$BB$23=1),5,IF(AND('Games &amp; Picks'!$AF$23='Games &amp; Picks'!$E$23,'Games &amp; Picks'!$BB$23=0),5,0)))))</f>
        <v>0</v>
      </c>
      <c r="Y28" s="1">
        <f>IF('Games &amp; Picks'!E24="x","",IF($B28="","",IF(AND('Games &amp; Picks'!$AF$24='Games &amp; Picks'!$E$24,'Games &amp; Picks'!$BB$24=1,'Games &amp; Picks'!$AF$24='Games &amp; Picks'!$BC$24),10,IF(AND('Games &amp; Picks'!$AF$24='Games &amp; Picks'!$E$24,'Games &amp; Picks'!$BB$24=1),5,IF(AND('Games &amp; Picks'!$AF$24='Games &amp; Picks'!$E$24,'Games &amp; Picks'!$BB$24=0),5,0)))))</f>
        <v>5</v>
      </c>
      <c r="Z28" s="1">
        <f>IF('Games &amp; Picks'!E25="x","",IF($B28="","",IF(AND('Games &amp; Picks'!$AF$25='Games &amp; Picks'!$E$25,'Games &amp; Picks'!$BB$25=1,'Games &amp; Picks'!$AF$25='Games &amp; Picks'!$BC$25),10,IF(AND('Games &amp; Picks'!$AF$25='Games &amp; Picks'!$E$25,'Games &amp; Picks'!$BB$25=1),5,IF(AND('Games &amp; Picks'!$AF$25='Games &amp; Picks'!$E$25,'Games &amp; Picks'!$BB$25=0),5,0)))))</f>
        <v>10</v>
      </c>
      <c r="AA28" s="1">
        <f>IF('Games &amp; Picks'!E26="x","",IF($B28="","",IF(AND('Games &amp; Picks'!$AF$26='Games &amp; Picks'!$E$26,'Games &amp; Picks'!$BB$26=1,'Games &amp; Picks'!$AF$26='Games &amp; Picks'!$BC$26),10,IF(AND('Games &amp; Picks'!$AF$26='Games &amp; Picks'!$E$26,'Games &amp; Picks'!$BB$26=1),5,IF(AND('Games &amp; Picks'!$AF$26='Games &amp; Picks'!$E$26,'Games &amp; Picks'!$BB$26=0),5,0)))))</f>
        <v>5</v>
      </c>
      <c r="AB28" s="1">
        <f>IF('Games &amp; Picks'!E27="x","",IF($B28="","",IF(AND('Games &amp; Picks'!$AF$27='Games &amp; Picks'!$E$27,'Games &amp; Picks'!$BB$27=1,'Games &amp; Picks'!$AF$27='Games &amp; Picks'!$BC$27),10,IF(AND('Games &amp; Picks'!$AF$27='Games &amp; Picks'!$E$27,'Games &amp; Picks'!$BB$27=1),5,IF(AND('Games &amp; Picks'!$AF$27='Games &amp; Picks'!$E$27,'Games &amp; Picks'!$BB$27=0),5,0)))))</f>
        <v>5</v>
      </c>
      <c r="AC28" s="1">
        <f>IF('Games &amp; Picks'!E28="x","",IF($B28="","",IF(AND('Games &amp; Picks'!$AF$28='Games &amp; Picks'!$E$28,'Games &amp; Picks'!$BB$28=1,'Games &amp; Picks'!$AF$28='Games &amp; Picks'!$BC$28),14,IF(AND('Games &amp; Picks'!$AF$28='Games &amp; Picks'!$E$28,'Games &amp; Picks'!$BB$28=1),7,IF(AND('Games &amp; Picks'!$AF$28='Games &amp; Picks'!$E$28,'Games &amp; Picks'!$BB$28=0),7,0)))))</f>
        <v>7</v>
      </c>
      <c r="AD28">
        <f>IF('Games &amp; Picks'!E29="x","",IF($B28="","",IF(AND('Games &amp; Picks'!$AF$29='Games &amp; Picks'!$E$29,'Games &amp; Picks'!$BB$29=1,'Games &amp; Picks'!$AF$29='Games &amp; Picks'!$BC$29),10,IF(AND('Games &amp; Picks'!$AF$29='Games &amp; Picks'!$E$29,'Games &amp; Picks'!$BB$29=1),5,IF(AND('Games &amp; Picks'!$AF$29='Games &amp; Picks'!$E$29,'Games &amp; Picks'!$BB$29=0),5,0)))))</f>
        <v>5</v>
      </c>
      <c r="AE28" s="1">
        <f>IF('Games &amp; Picks'!E30="x","",IF($B28="","",IF(AND('Games &amp; Picks'!$AF$30='Games &amp; Picks'!$E$30,'Games &amp; Picks'!$BB$30=1,'Games &amp; Picks'!$AF$30='Games &amp; Picks'!$BC$30),10,IF(AND('Games &amp; Picks'!$AF$30='Games &amp; Picks'!$E$30,'Games &amp; Picks'!$BB$30=1),5,IF(AND('Games &amp; Picks'!$AF$30='Games &amp; Picks'!$E$30,'Games &amp; Picks'!$BB$30=0),5,0)))))</f>
        <v>5</v>
      </c>
      <c r="AF28" s="1">
        <f>IF('Games &amp; Picks'!E31="x","",IF($B28="","",IF(AND('Games &amp; Picks'!$AF$31='Games &amp; Picks'!$E$31,'Games &amp; Picks'!$BB$31=1,'Games &amp; Picks'!$AF$31='Games &amp; Picks'!$BC$31),10,IF(AND('Games &amp; Picks'!$AF$31='Games &amp; Picks'!$E$31,'Games &amp; Picks'!$BB$31=1),5,IF(AND('Games &amp; Picks'!$AF$31='Games &amp; Picks'!$E$31,'Games &amp; Picks'!$BB$31=0),5,0)))))</f>
        <v>0</v>
      </c>
      <c r="AG28" s="1">
        <f>IF('Games &amp; Picks'!E32="x","",IF($B28="","",IF(AND('Games &amp; Picks'!$AF$32='Games &amp; Picks'!$E$32,'Games &amp; Picks'!$BB$32=1,'Games &amp; Picks'!$AF$32='Games &amp; Picks'!$BC$32),10,IF(AND('Games &amp; Picks'!$AF$32='Games &amp; Picks'!$E$32,'Games &amp; Picks'!$BB$32=1),5,IF(AND('Games &amp; Picks'!$AF$32='Games &amp; Picks'!$E$32,'Games &amp; Picks'!$BB$32=0),5,0)))))</f>
        <v>5</v>
      </c>
      <c r="AH28" s="1">
        <f>IF('Games &amp; Picks'!E33="x","",IF($B28="","",IF(AND('Games &amp; Picks'!$AF$33='Games &amp; Picks'!$E$33,'Games &amp; Picks'!$BB$33=1,'Games &amp; Picks'!$AF$33='Games &amp; Picks'!$BC$33),20,IF(AND('Games &amp; Picks'!$AF$33='Games &amp; Picks'!$E$33,'Games &amp; Picks'!$BB$33=1),10,IF(AND('Games &amp; Picks'!$AF$33='Games &amp; Picks'!$E$33,'Games &amp; Picks'!$BB$33=0),10,0)))))</f>
        <v>0</v>
      </c>
      <c r="AI28" s="1">
        <f>IF('Games &amp; Picks'!E34="x","",IF($B28="","",IF(AND('Games &amp; Picks'!$AF$34='Games &amp; Picks'!$E$34,'Games &amp; Picks'!$BB$34=1,'Games &amp; Picks'!$AF$34='Games &amp; Picks'!$BC$34),10,IF(AND('Games &amp; Picks'!$AF$34='Games &amp; Picks'!$E$34,'Games &amp; Picks'!$BB$34=1),5,IF(AND('Games &amp; Picks'!$AF$34='Games &amp; Picks'!$E$34,'Games &amp; Picks'!$BB$34=0),5,0)))))</f>
        <v>5</v>
      </c>
      <c r="AJ28" s="1">
        <f>IF('Games &amp; Picks'!E35="x","",IF($B28="","",IF(AND('Games &amp; Picks'!$AF$35='Games &amp; Picks'!$E$35,'Games &amp; Picks'!$BB$35=1,'Games &amp; Picks'!$AF$35='Games &amp; Picks'!$BC$35),14,IF(AND('Games &amp; Picks'!$AF$35='Games &amp; Picks'!$E$35,'Games &amp; Picks'!$BB$35=1),7,IF(AND('Games &amp; Picks'!$AF$35='Games &amp; Picks'!$E$35,'Games &amp; Picks'!$BB$35=0),7,0)))))</f>
        <v>0</v>
      </c>
      <c r="AK28" s="1">
        <f>IF('Games &amp; Picks'!E36="x","",IF($B28="","",IF(AND('Games &amp; Picks'!$AF$36='Games &amp; Picks'!$E$36,'Games &amp; Picks'!$BB$36=1,'Games &amp; Picks'!$AF$36='Games &amp; Picks'!$BC$36),30,IF(AND('Games &amp; Picks'!$AF$36='Games &amp; Picks'!$E$36,'Games &amp; Picks'!$BB$36=1),15,IF(AND('Games &amp; Picks'!$AF$36='Games &amp; Picks'!$E$36,'Games &amp; Picks'!$BB$36=0),15,0)))))</f>
        <v>15</v>
      </c>
      <c r="AL28" s="47">
        <f>IF('Games &amp; Picks'!E37="x","",IF($B28="","",IF(AND('Games &amp; Picks'!$AF$37='Games &amp; Picks'!$E$37,'Games &amp; Picks'!$BB$37=1,'Games &amp; Picks'!$AF$37='Games &amp; Picks'!$BC$37),30,IF(AND('Games &amp; Picks'!$AF$37='Games &amp; Picks'!$E$37,'Games &amp; Picks'!$BB$37=1),15,IF(AND('Games &amp; Picks'!$AF$37='Games &amp; Picks'!$E$37,'Games &amp; Picks'!$BB$37=0),15,0)))))</f>
        <v>0</v>
      </c>
      <c r="AM28" s="47">
        <f>IF('Games &amp; Picks'!E38="x","",IF($B28="","",IF(AND('Games &amp; Picks'!$AF$38='Games &amp; Picks'!$E$38,'Games &amp; Picks'!$BB$38=1,'Games &amp; Picks'!$AF$38='Games &amp; Picks'!$BC$38),10,IF(AND('Games &amp; Picks'!$AF$38='Games &amp; Picks'!$E$38,'Games &amp; Picks'!$BB$38=1),5,IF(AND('Games &amp; Picks'!$AF$38='Games &amp; Picks'!$E$38,'Games &amp; Picks'!$BB$38=0),5,0)))))</f>
        <v>0</v>
      </c>
      <c r="AN28" s="1">
        <f>IF('Games &amp; Picks'!E39="x","",IF($B28="","",IF(AND('Games &amp; Picks'!$AF$39='Games &amp; Picks'!$E$39,'Games &amp; Picks'!$BB$39=1,'Games &amp; Picks'!$AF$39='Games &amp; Picks'!$BC$39),20,IF(AND('Games &amp; Picks'!$AF$39='Games &amp; Picks'!$E$39,'Games &amp; Picks'!$BB$39=1),10,IF(AND('Games &amp; Picks'!$AF$39='Games &amp; Picks'!$E$39,'Games &amp; Picks'!$BB$39=0),10,0)))))</f>
        <v>0</v>
      </c>
      <c r="AO28" s="1">
        <f>IF('Games &amp; Picks'!E40="x","",IF($B28="","",IF(AND('Games &amp; Picks'!$AF$40='Games &amp; Picks'!$E$40,'Games &amp; Picks'!$BB$40=1,'Games &amp; Picks'!$AF$40='Games &amp; Picks'!$BC$40),20,IF(AND('Games &amp; Picks'!$AF$40='Games &amp; Picks'!$E$40,'Games &amp; Picks'!$BB$40=1),10,IF(AND('Games &amp; Picks'!$AF$40='Games &amp; Picks'!$E$40,'Games &amp; Picks'!$BB$40=0),10,0)))))</f>
        <v>10</v>
      </c>
      <c r="AP28" s="1">
        <f>IF('Games &amp; Picks'!E41="x","",IF($B28="","",IF(AND('Games &amp; Picks'!$AF$41='Games &amp; Picks'!$E$41,'Games &amp; Picks'!$BB$41=1,'Games &amp; Picks'!$AF$41='Games &amp; Picks'!$BC$41),20,IF(AND('Games &amp; Picks'!$AF$41='Games &amp; Picks'!$E$41,'Games &amp; Picks'!$BB$41=1),10,IF(AND('Games &amp; Picks'!$AF$41='Games &amp; Picks'!$E$41,'Games &amp; Picks'!$BB$41=0),10,0)))))</f>
        <v>10</v>
      </c>
      <c r="AQ28" s="19">
        <f>IF('Games &amp; Picks'!$E$42="x","",IF($B28="","",IF('Games &amp; Picks'!AF$42='Games &amp; Picks'!$E$42,30,0)))</f>
        <v>0</v>
      </c>
      <c r="AR28" s="62">
        <f>Streaks!AB$48</f>
        <v>10</v>
      </c>
      <c r="AS28" s="62">
        <f>IF('Games &amp; Picks'!$E$41="x","",IF($B28="","",IF('New Years Bonus'!AB$6=4,10,0)))</f>
        <v>0</v>
      </c>
      <c r="AT28" s="4">
        <f>IF('Games &amp; Picks'!E42="x","",IF($B28="","",IF('Playoff Bonus'!AB$4=2,15,0)))</f>
        <v>0</v>
      </c>
      <c r="AU28" s="50">
        <f t="shared" si="1"/>
        <v>162</v>
      </c>
      <c r="AV28" s="42">
        <f t="shared" si="2"/>
        <v>0.58536585365853655</v>
      </c>
      <c r="AW28" s="28">
        <f>IF(B28="","",HLOOKUP(B28,Streaks!$B$1:$AT$42,AX28,FALSE))</f>
        <v>0</v>
      </c>
      <c r="AX28" s="69">
        <f t="shared" si="3"/>
        <v>42</v>
      </c>
    </row>
    <row r="29" spans="1:50" x14ac:dyDescent="0.2">
      <c r="A29" s="62">
        <f t="shared" si="0"/>
        <v>1</v>
      </c>
      <c r="B29" s="63" t="str">
        <f>IF('Games &amp; Picks'!AG$1="","",'Games &amp; Picks'!AG$1)</f>
        <v>Burt Brunner</v>
      </c>
      <c r="C29" s="22">
        <f>IF('Games &amp; Picks'!E2="x","",IF($B29="","",IF(AND('Games &amp; Picks'!$AG$2='Games &amp; Picks'!$E$2,'Games &amp; Picks'!$BB$2=1,'Games &amp; Picks'!$AG$2='Games &amp; Picks'!$BC$2),10,IF(AND('Games &amp; Picks'!$AG$2='Games &amp; Picks'!$E$2,'Games &amp; Picks'!$BB$2=1),5,IF(AND('Games &amp; Picks'!$AG$2='Games &amp; Picks'!$E$2,'Games &amp; Picks'!$BB$2=0),5,0)))))</f>
        <v>5</v>
      </c>
      <c r="D29" s="22">
        <f>IF('Games &amp; Picks'!E3="x","",IF($B29="","",IF(AND('Games &amp; Picks'!$AG$3='Games &amp; Picks'!$E$3,'Games &amp; Picks'!$BB$3=1,'Games &amp; Picks'!$AG$3='Games &amp; Picks'!$BC$3),10,IF(AND('Games &amp; Picks'!$AG$3='Games &amp; Picks'!$E$3,'Games &amp; Picks'!$BB$3=1),5,IF(AND('Games &amp; Picks'!$AG$3='Games &amp; Picks'!$E$3,'Games &amp; Picks'!$BB$3=0),5,0)))))</f>
        <v>0</v>
      </c>
      <c r="E29" s="22">
        <f>IF('Games &amp; Picks'!E4="x","",IF($B29="","",IF(AND('Games &amp; Picks'!$AG$4='Games &amp; Picks'!$E$4,'Games &amp; Picks'!$BB$4=1,'Games &amp; Picks'!$AG$4='Games &amp; Picks'!$BC$4),10,IF(AND('Games &amp; Picks'!$AG$4='Games &amp; Picks'!$E$4,'Games &amp; Picks'!$BB$4=1),5,IF(AND('Games &amp; Picks'!$AG$4='Games &amp; Picks'!$E$4,'Games &amp; Picks'!$BB$4=0),5,0)))))</f>
        <v>0</v>
      </c>
      <c r="F29" s="1">
        <f>IF('Games &amp; Picks'!E5="x","",IF($B29="","",IF(AND('Games &amp; Picks'!$AG$5='Games &amp; Picks'!$E$5,'Games &amp; Picks'!$BB$5=1,'Games &amp; Picks'!$AG$5='Games &amp; Picks'!$BC$5),10,IF(AND('Games &amp; Picks'!$AG$5='Games &amp; Picks'!$E$5,'Games &amp; Picks'!$BB$5=1),5,IF(AND('Games &amp; Picks'!$AG$5='Games &amp; Picks'!$E$5,'Games &amp; Picks'!$BB$5=0),5,0)))))</f>
        <v>0</v>
      </c>
      <c r="G29" s="1">
        <f>IF('Games &amp; Picks'!E6="x","",IF($B29="","",IF(AND('Games &amp; Picks'!$AG$6='Games &amp; Picks'!$E$6,'Games &amp; Picks'!$BB$6=1,'Games &amp; Picks'!$AG$6='Games &amp; Picks'!$BC$6),10,IF(AND('Games &amp; Picks'!$AG$6='Games &amp; Picks'!$E$6,'Games &amp; Picks'!$BB$6=1),5,IF(AND('Games &amp; Picks'!$AG$6='Games &amp; Picks'!$E$6,'Games &amp; Picks'!$BB$6=0),5,0)))))</f>
        <v>5</v>
      </c>
      <c r="H29" s="1">
        <f>IF('Games &amp; Picks'!E7="x","",IF($B29="","",IF(AND('Games &amp; Picks'!$AG$7='Games &amp; Picks'!$E$7,'Games &amp; Picks'!$BB$7=1,'Games &amp; Picks'!$AG$7='Games &amp; Picks'!$BC$7),10,IF(AND('Games &amp; Picks'!$AG$7='Games &amp; Picks'!$E$7,'Games &amp; Picks'!$BB$7=1),5,IF(AND('Games &amp; Picks'!$AG$7='Games &amp; Picks'!$E$7,'Games &amp; Picks'!$BB$7=0),5,0)))))</f>
        <v>0</v>
      </c>
      <c r="I29" s="1">
        <f>IF('Games &amp; Picks'!E8="x","",IF($B29="","",IF(AND('Games &amp; Picks'!$AG$8='Games &amp; Picks'!$E$8,'Games &amp; Picks'!$BB$8=1,'Games &amp; Picks'!$AG$8='Games &amp; Picks'!$BC$8),10,IF(AND('Games &amp; Picks'!$AG$8='Games &amp; Picks'!$E$8,'Games &amp; Picks'!$BB$8=1),5,IF(AND('Games &amp; Picks'!$AG$8='Games &amp; Picks'!$E$8,'Games &amp; Picks'!$BB$8=0),5,0)))))</f>
        <v>5</v>
      </c>
      <c r="J29" s="1">
        <f>IF('Games &amp; Picks'!E9="x","",IF($B29="","",IF(AND('Games &amp; Picks'!$AG$9='Games &amp; Picks'!$E$9,'Games &amp; Picks'!$BB$9=1,'Games &amp; Picks'!$AG$9='Games &amp; Picks'!$BC$9),10,IF(AND('Games &amp; Picks'!$AG$9='Games &amp; Picks'!$E$9,'Games &amp; Picks'!$BB$9=1),5,IF(AND('Games &amp; Picks'!$AG$9='Games &amp; Picks'!$E$9,'Games &amp; Picks'!$BB$9=0),5,0)))))</f>
        <v>5</v>
      </c>
      <c r="K29" s="1">
        <f>IF('Games &amp; Picks'!E10="x","",IF($B29="","",IF(AND('Games &amp; Picks'!$AG$10='Games &amp; Picks'!$E$10,'Games &amp; Picks'!$BB$10=1,'Games &amp; Picks'!$AG$10='Games &amp; Picks'!$BC$10),10,IF(AND('Games &amp; Picks'!$AG$10='Games &amp; Picks'!$E$10,'Games &amp; Picks'!$BB$10=1),5,IF(AND('Games &amp; Picks'!$AG$10='Games &amp; Picks'!$E$10,'Games &amp; Picks'!$BB$10=0),5,0)))))</f>
        <v>0</v>
      </c>
      <c r="L29" s="1">
        <f>IF('Games &amp; Picks'!E11="x","",IF($B29="","",IF(AND('Games &amp; Picks'!$AG$11='Games &amp; Picks'!$E$11,'Games &amp; Picks'!$BB$11=1,'Games &amp; Picks'!$AG$11='Games &amp; Picks'!$BC$11),10,IF(AND('Games &amp; Picks'!$AG$11='Games &amp; Picks'!$E$11,'Games &amp; Picks'!$BB$11=1),5,IF(AND('Games &amp; Picks'!$AG$11='Games &amp; Picks'!$E$11,'Games &amp; Picks'!$BB$11=0),5,0)))))</f>
        <v>5</v>
      </c>
      <c r="M29" s="1">
        <f>IF('Games &amp; Picks'!E12="x","",IF($B29="","",IF(AND('Games &amp; Picks'!$AG$12='Games &amp; Picks'!$E$12,'Games &amp; Picks'!$BB$12=1,'Games &amp; Picks'!$AG$12='Games &amp; Picks'!$BC$12),10,IF(AND('Games &amp; Picks'!$AG$12='Games &amp; Picks'!$E$12,'Games &amp; Picks'!$BB$12=1),5,IF(AND('Games &amp; Picks'!$AG$12='Games &amp; Picks'!$E$12,'Games &amp; Picks'!$BB$12=0),5,0)))))</f>
        <v>0</v>
      </c>
      <c r="N29" s="1">
        <f>IF('Games &amp; Picks'!E13="x","",IF($B29="","",IF(AND('Games &amp; Picks'!$AG$13='Games &amp; Picks'!$E$13,'Games &amp; Picks'!$BB$13=1,'Games &amp; Picks'!$AG$13='Games &amp; Picks'!$BC$13),10,IF(AND('Games &amp; Picks'!$AG$13='Games &amp; Picks'!$E$13,'Games &amp; Picks'!$BB$13=1),5,IF(AND('Games &amp; Picks'!$AG$13='Games &amp; Picks'!$E$13,'Games &amp; Picks'!$BB$13=0),5,0)))))</f>
        <v>5</v>
      </c>
      <c r="O29" s="1">
        <f>IF('Games &amp; Picks'!E14="x","",IF($B29="","",IF(AND('Games &amp; Picks'!$AG$14='Games &amp; Picks'!$E$14,'Games &amp; Picks'!$BB$14=1,'Games &amp; Picks'!$AG$14='Games &amp; Picks'!$BC$14),10,IF(AND('Games &amp; Picks'!$AG$14='Games &amp; Picks'!$E$14,'Games &amp; Picks'!$BB$14=1),5,IF(AND('Games &amp; Picks'!$AG$14='Games &amp; Picks'!$E$14,'Games &amp; Picks'!$BB$14=0),5,0)))))</f>
        <v>0</v>
      </c>
      <c r="P29" s="1">
        <f>IF('Games &amp; Picks'!E15="x","",IF($B29="","",IF(AND('Games &amp; Picks'!$AG$15='Games &amp; Picks'!$E$15,'Games &amp; Picks'!$BB$15=1,'Games &amp; Picks'!$AG$15='Games &amp; Picks'!$BC$15),10,IF(AND('Games &amp; Picks'!$AG$15='Games &amp; Picks'!$E$15,'Games &amp; Picks'!$BB$15=1),5,IF(AND('Games &amp; Picks'!$AG$15='Games &amp; Picks'!$E$15,'Games &amp; Picks'!$BB$15=0),5,0)))))</f>
        <v>5</v>
      </c>
      <c r="Q29" s="1">
        <f>IF('Games &amp; Picks'!E16="x","",IF($B29="","",IF(AND('Games &amp; Picks'!$AG$16='Games &amp; Picks'!$E$16,'Games &amp; Picks'!$BB$16=1,'Games &amp; Picks'!$AG$16='Games &amp; Picks'!$BC$16),10,IF(AND('Games &amp; Picks'!$AG$16='Games &amp; Picks'!$E$16,'Games &amp; Picks'!$BB$16=1),5,IF(AND('Games &amp; Picks'!$AG$16='Games &amp; Picks'!$E$16,'Games &amp; Picks'!$BB$16=0),5,0)))))</f>
        <v>0</v>
      </c>
      <c r="R29" s="1">
        <f>IF('Games &amp; Picks'!E17="x","",IF($B29="","",IF(AND('Games &amp; Picks'!$AG$17='Games &amp; Picks'!$E$17,'Games &amp; Picks'!$BB$17=1,'Games &amp; Picks'!$AG$17='Games &amp; Picks'!$BC$17),10,IF(AND('Games &amp; Picks'!$AG$17='Games &amp; Picks'!$E$17,'Games &amp; Picks'!$BB$17=1),5,IF(AND('Games &amp; Picks'!$AG$17='Games &amp; Picks'!$E$17,'Games &amp; Picks'!$BB$17=0),5,0)))))</f>
        <v>5</v>
      </c>
      <c r="S29" s="1">
        <f>IF('Games &amp; Picks'!E18="x","",IF($B29="","",IF(AND('Games &amp; Picks'!$AG$18='Games &amp; Picks'!$E$18,'Games &amp; Picks'!$BB$18=1,'Games &amp; Picks'!$AG$18='Games &amp; Picks'!$BC$18),10,IF(AND('Games &amp; Picks'!$AG$18='Games &amp; Picks'!$E$18,'Games &amp; Picks'!$BB$18=1),5,IF(AND('Games &amp; Picks'!$AG$18='Games &amp; Picks'!$E$18,'Games &amp; Picks'!$BB$18=0),5,0)))))</f>
        <v>5</v>
      </c>
      <c r="T29" s="22">
        <f>IF('Games &amp; Picks'!E19="x","",IF($B29="","",IF(AND('Games &amp; Picks'!$AG$19='Games &amp; Picks'!$E$19,'Games &amp; Picks'!$BB$19=1,'Games &amp; Picks'!$AG$19='Games &amp; Picks'!$BC$19),10,IF(AND('Games &amp; Picks'!$AG$19='Games &amp; Picks'!$E$19,'Games &amp; Picks'!$BB$19=1),5,IF(AND('Games &amp; Picks'!$AG$19='Games &amp; Picks'!$E$19,'Games &amp; Picks'!$BB$19=0),5,0)))))</f>
        <v>0</v>
      </c>
      <c r="U29" s="1">
        <f>IF('Games &amp; Picks'!E20="x","",IF($B29="","",IF(AND('Games &amp; Picks'!$AG$20='Games &amp; Picks'!$E$20,'Games &amp; Picks'!$BB$20=1,'Games &amp; Picks'!$AG$20='Games &amp; Picks'!$BC$20),10,IF(AND('Games &amp; Picks'!$AG$20='Games &amp; Picks'!$E$20,'Games &amp; Picks'!$BB$20=1),5,IF(AND('Games &amp; Picks'!$AG$20='Games &amp; Picks'!$E$20,'Games &amp; Picks'!$BB$20=0),5,0)))))</f>
        <v>0</v>
      </c>
      <c r="V29" s="1">
        <f>IF('Games &amp; Picks'!E21="x","",IF($B29="","",IF(AND('Games &amp; Picks'!$AG$21='Games &amp; Picks'!$E$21,'Games &amp; Picks'!$BB$21=1,'Games &amp; Picks'!$AG$21='Games &amp; Picks'!$BC$21),10,IF(AND('Games &amp; Picks'!$AG$21='Games &amp; Picks'!$E$21,'Games &amp; Picks'!$BB$21=1),5,IF(AND('Games &amp; Picks'!$AG$21='Games &amp; Picks'!$E$21,'Games &amp; Picks'!$BB$21=0),5,0)))))</f>
        <v>0</v>
      </c>
      <c r="W29" s="1">
        <f>IF('Games &amp; Picks'!E22="x","",IF($B29="","",IF(AND('Games &amp; Picks'!$AG$22='Games &amp; Picks'!$E$22,'Games &amp; Picks'!$BB$22=1,'Games &amp; Picks'!$AG$22='Games &amp; Picks'!$BC$22),10,IF(AND('Games &amp; Picks'!$AG$22='Games &amp; Picks'!$E$22,'Games &amp; Picks'!$BB$22=1),5,IF(AND('Games &amp; Picks'!$AG$22='Games &amp; Picks'!$E$22,'Games &amp; Picks'!$BB$22=0),5,0)))))</f>
        <v>0</v>
      </c>
      <c r="X29" s="3">
        <f>IF('Games &amp; Picks'!E23="x","",IF($B29="","",IF(AND('Games &amp; Picks'!$AG$23='Games &amp; Picks'!$E$23,'Games &amp; Picks'!$BB$23=1,'Games &amp; Picks'!$AG$23='Games &amp; Picks'!$BC$23),10,IF(AND('Games &amp; Picks'!$AG$23='Games &amp; Picks'!$E$23,'Games &amp; Picks'!$BB$23=1),5,IF(AND('Games &amp; Picks'!$AG$23='Games &amp; Picks'!$E$23,'Games &amp; Picks'!$BB$23=0),5,0)))))</f>
        <v>0</v>
      </c>
      <c r="Y29" s="1">
        <f>IF('Games &amp; Picks'!E24="x","",IF($B29="","",IF(AND('Games &amp; Picks'!$AG$24='Games &amp; Picks'!$E$24,'Games &amp; Picks'!$BB$24=1,'Games &amp; Picks'!$AG$24='Games &amp; Picks'!$BC$24),10,IF(AND('Games &amp; Picks'!$AG$24='Games &amp; Picks'!$E$24,'Games &amp; Picks'!$BB$24=1),5,IF(AND('Games &amp; Picks'!$AG$24='Games &amp; Picks'!$E$24,'Games &amp; Picks'!$BB$24=0),5,0)))))</f>
        <v>5</v>
      </c>
      <c r="Z29" s="1">
        <f>IF('Games &amp; Picks'!E25="x","",IF($B29="","",IF(AND('Games &amp; Picks'!$AG$25='Games &amp; Picks'!$E$25,'Games &amp; Picks'!$BB$25=1,'Games &amp; Picks'!$AG$25='Games &amp; Picks'!$BC$25),10,IF(AND('Games &amp; Picks'!$AG$25='Games &amp; Picks'!$E$25,'Games &amp; Picks'!$BB$25=1),5,IF(AND('Games &amp; Picks'!$AG$25='Games &amp; Picks'!$E$25,'Games &amp; Picks'!$BB$25=0),5,0)))))</f>
        <v>0</v>
      </c>
      <c r="AA29" s="1">
        <f>IF('Games &amp; Picks'!E26="x","",IF($B29="","",IF(AND('Games &amp; Picks'!$AG$26='Games &amp; Picks'!$E$26,'Games &amp; Picks'!$BB$26=1,'Games &amp; Picks'!$AG$26='Games &amp; Picks'!$BC$26),10,IF(AND('Games &amp; Picks'!$AG$26='Games &amp; Picks'!$E$26,'Games &amp; Picks'!$BB$26=1),5,IF(AND('Games &amp; Picks'!$AG$26='Games &amp; Picks'!$E$26,'Games &amp; Picks'!$BB$26=0),5,0)))))</f>
        <v>5</v>
      </c>
      <c r="AB29" s="1">
        <f>IF('Games &amp; Picks'!E27="x","",IF($B29="","",IF(AND('Games &amp; Picks'!$AG$27='Games &amp; Picks'!$E$27,'Games &amp; Picks'!$BB$27=1,'Games &amp; Picks'!$AG$27='Games &amp; Picks'!$BC$27),10,IF(AND('Games &amp; Picks'!$AG$27='Games &amp; Picks'!$E$27,'Games &amp; Picks'!$BB$27=1),5,IF(AND('Games &amp; Picks'!$AG$27='Games &amp; Picks'!$E$27,'Games &amp; Picks'!$BB$27=0),5,0)))))</f>
        <v>5</v>
      </c>
      <c r="AC29" s="1">
        <f>IF('Games &amp; Picks'!E28="x","",IF($B29="","",IF(AND('Games &amp; Picks'!$AG$28='Games &amp; Picks'!$E$28,'Games &amp; Picks'!$BB$28=1,'Games &amp; Picks'!$AG$28='Games &amp; Picks'!$BC$28),14,IF(AND('Games &amp; Picks'!$AG$28='Games &amp; Picks'!$E$28,'Games &amp; Picks'!$BB$28=1),7,IF(AND('Games &amp; Picks'!$AG$28='Games &amp; Picks'!$E$28,'Games &amp; Picks'!$BB$28=0),7,0)))))</f>
        <v>0</v>
      </c>
      <c r="AD29">
        <f>IF('Games &amp; Picks'!E29="x","",IF($B29="","",IF(AND('Games &amp; Picks'!$AG$29='Games &amp; Picks'!$E$29,'Games &amp; Picks'!$BB$29=1,'Games &amp; Picks'!$AG$29='Games &amp; Picks'!$BC$29),10,IF(AND('Games &amp; Picks'!$AG$29='Games &amp; Picks'!$E$29,'Games &amp; Picks'!$BB$29=1),5,IF(AND('Games &amp; Picks'!$AG$29='Games &amp; Picks'!$E$29,'Games &amp; Picks'!$BB$29=0),5,0)))))</f>
        <v>5</v>
      </c>
      <c r="AE29" s="1">
        <f>IF('Games &amp; Picks'!E30="x","",IF($B29="","",IF(AND('Games &amp; Picks'!$AG$30='Games &amp; Picks'!$E$30,'Games &amp; Picks'!$BB$30=1,'Games &amp; Picks'!$AG$30='Games &amp; Picks'!$BC$30),10,IF(AND('Games &amp; Picks'!$AG$30='Games &amp; Picks'!$E$30,'Games &amp; Picks'!$BB$30=1),5,IF(AND('Games &amp; Picks'!$AG$30='Games &amp; Picks'!$E$30,'Games &amp; Picks'!$BB$30=0),5,0)))))</f>
        <v>5</v>
      </c>
      <c r="AF29" s="1">
        <f>IF('Games &amp; Picks'!E31="x","",IF($B29="","",IF(AND('Games &amp; Picks'!$AG$31='Games &amp; Picks'!$E$31,'Games &amp; Picks'!$BB$31=1,'Games &amp; Picks'!$AG$31='Games &amp; Picks'!$BC$31),10,IF(AND('Games &amp; Picks'!$AG$31='Games &amp; Picks'!$E$31,'Games &amp; Picks'!$BB$31=1),5,IF(AND('Games &amp; Picks'!$AG$31='Games &amp; Picks'!$E$31,'Games &amp; Picks'!$BB$31=0),5,0)))))</f>
        <v>5</v>
      </c>
      <c r="AG29" s="1">
        <f>IF('Games &amp; Picks'!E32="x","",IF($B29="","",IF(AND('Games &amp; Picks'!$AG$32='Games &amp; Picks'!$E$32,'Games &amp; Picks'!$BB$32=1,'Games &amp; Picks'!$AG$32='Games &amp; Picks'!$BC$32),10,IF(AND('Games &amp; Picks'!$AG$32='Games &amp; Picks'!$E$32,'Games &amp; Picks'!$BB$32=1),5,IF(AND('Games &amp; Picks'!$AG$32='Games &amp; Picks'!$E$32,'Games &amp; Picks'!$BB$32=0),5,0)))))</f>
        <v>5</v>
      </c>
      <c r="AH29" s="1">
        <f>IF('Games &amp; Picks'!E33="x","",IF($B29="","",IF(AND('Games &amp; Picks'!$AG$33='Games &amp; Picks'!$E$33,'Games &amp; Picks'!$BB$33=1,'Games &amp; Picks'!$AG$33='Games &amp; Picks'!$BC$33),20,IF(AND('Games &amp; Picks'!$AG$33='Games &amp; Picks'!$E$33,'Games &amp; Picks'!$BB$33=1),10,IF(AND('Games &amp; Picks'!$AG$33='Games &amp; Picks'!$E$33,'Games &amp; Picks'!$BB$33=0),10,0)))))</f>
        <v>20</v>
      </c>
      <c r="AI29" s="1">
        <f>IF('Games &amp; Picks'!E34="x","",IF($B29="","",IF(AND('Games &amp; Picks'!$AG$34='Games &amp; Picks'!$E$34,'Games &amp; Picks'!$BB$34=1,'Games &amp; Picks'!$AG$34='Games &amp; Picks'!$BC$34),10,IF(AND('Games &amp; Picks'!$AG$34='Games &amp; Picks'!$E$34,'Games &amp; Picks'!$BB$34=1),5,IF(AND('Games &amp; Picks'!$AG$34='Games &amp; Picks'!$E$34,'Games &amp; Picks'!$BB$34=0),5,0)))))</f>
        <v>0</v>
      </c>
      <c r="AJ29" s="1">
        <f>IF('Games &amp; Picks'!E35="x","",IF($B29="","",IF(AND('Games &amp; Picks'!$AG$35='Games &amp; Picks'!$E$35,'Games &amp; Picks'!$BB$35=1,'Games &amp; Picks'!$AG$35='Games &amp; Picks'!$BC$35),14,IF(AND('Games &amp; Picks'!$AG$35='Games &amp; Picks'!$E$35,'Games &amp; Picks'!$BB$35=1),7,IF(AND('Games &amp; Picks'!$AG$35='Games &amp; Picks'!$E$35,'Games &amp; Picks'!$BB$35=0),7,0)))))</f>
        <v>7</v>
      </c>
      <c r="AK29" s="1">
        <f>IF('Games &amp; Picks'!E36="x","",IF($B29="","",IF(AND('Games &amp; Picks'!$AG$36='Games &amp; Picks'!$E$36,'Games &amp; Picks'!$BB$36=1,'Games &amp; Picks'!$AG$36='Games &amp; Picks'!$BC$36),30,IF(AND('Games &amp; Picks'!$AG$36='Games &amp; Picks'!$E$36,'Games &amp; Picks'!$BB$36=1),15,IF(AND('Games &amp; Picks'!$AG$36='Games &amp; Picks'!$E$36,'Games &amp; Picks'!$BB$36=0),15,0)))))</f>
        <v>15</v>
      </c>
      <c r="AL29" s="47">
        <f>IF('Games &amp; Picks'!E37="x","",IF($B29="","",IF(AND('Games &amp; Picks'!$AG$37='Games &amp; Picks'!$E$37,'Games &amp; Picks'!$BB$37=1,'Games &amp; Picks'!$AG$37='Games &amp; Picks'!$BC$37),30,IF(AND('Games &amp; Picks'!$AG$37='Games &amp; Picks'!$E$37,'Games &amp; Picks'!$BB$37=1),15,IF(AND('Games &amp; Picks'!$AG$37='Games &amp; Picks'!$E$37,'Games &amp; Picks'!$BB$37=0),15,0)))))</f>
        <v>15</v>
      </c>
      <c r="AM29" s="47">
        <f>IF('Games &amp; Picks'!E38="x","",IF($B29="","",IF(AND('Games &amp; Picks'!$AG$38='Games &amp; Picks'!$E$38,'Games &amp; Picks'!$BB$38=1,'Games &amp; Picks'!$AG$38='Games &amp; Picks'!$BC$38),10,IF(AND('Games &amp; Picks'!$AG$38='Games &amp; Picks'!$E$38,'Games &amp; Picks'!$BB$38=1),5,IF(AND('Games &amp; Picks'!$AG$38='Games &amp; Picks'!$E$38,'Games &amp; Picks'!$BB$38=0),5,0)))))</f>
        <v>5</v>
      </c>
      <c r="AN29" s="1">
        <f>IF('Games &amp; Picks'!E39="x","",IF($B29="","",IF(AND('Games &amp; Picks'!$AG$39='Games &amp; Picks'!$E$39,'Games &amp; Picks'!$BB$39=1,'Games &amp; Picks'!$AG$39='Games &amp; Picks'!$BC$39),20,IF(AND('Games &amp; Picks'!$AG$39='Games &amp; Picks'!$E$39,'Games &amp; Picks'!$BB$39=1),10,IF(AND('Games &amp; Picks'!$AG$39='Games &amp; Picks'!$E$39,'Games &amp; Picks'!$BB$39=0),10,0)))))</f>
        <v>10</v>
      </c>
      <c r="AO29" s="1">
        <f>IF('Games &amp; Picks'!E40="x","",IF($B29="","",IF(AND('Games &amp; Picks'!$AG$40='Games &amp; Picks'!$E$40,'Games &amp; Picks'!$BB$40=1,'Games &amp; Picks'!$AG$40='Games &amp; Picks'!$BC$40),20,IF(AND('Games &amp; Picks'!$AG$40='Games &amp; Picks'!$E$40,'Games &amp; Picks'!$BB$40=1),10,IF(AND('Games &amp; Picks'!$AG$40='Games &amp; Picks'!$E$40,'Games &amp; Picks'!$BB$40=0),10,0)))))</f>
        <v>10</v>
      </c>
      <c r="AP29" s="1">
        <f>IF('Games &amp; Picks'!E41="x","",IF($B29="","",IF(AND('Games &amp; Picks'!$AG$41='Games &amp; Picks'!$E$41,'Games &amp; Picks'!$BB$41=1,'Games &amp; Picks'!$AG$41='Games &amp; Picks'!$BC$41),20,IF(AND('Games &amp; Picks'!$AG$41='Games &amp; Picks'!$E$41,'Games &amp; Picks'!$BB$41=1),10,IF(AND('Games &amp; Picks'!$AG$41='Games &amp; Picks'!$E$41,'Games &amp; Picks'!$BB$41=0),10,0)))))</f>
        <v>10</v>
      </c>
      <c r="AQ29" s="19">
        <f>IF('Games &amp; Picks'!$E$42="x","",IF($B29="","",IF('Games &amp; Picks'!AG$42='Games &amp; Picks'!$E$42,30,0)))</f>
        <v>0</v>
      </c>
      <c r="AR29" s="62">
        <f>Streaks!AC$48</f>
        <v>20</v>
      </c>
      <c r="AS29" s="62">
        <f>IF('Games &amp; Picks'!$E$41="x","",IF($B29="","",IF('New Years Bonus'!AC$6=4,10,0)))</f>
        <v>10</v>
      </c>
      <c r="AT29" s="4">
        <f>IF('Games &amp; Picks'!E42="x","",IF($B29="","",IF('Playoff Bonus'!AC$4=2,15,0)))</f>
        <v>0</v>
      </c>
      <c r="AU29" s="50">
        <f t="shared" si="1"/>
        <v>202</v>
      </c>
      <c r="AV29" s="42">
        <f t="shared" si="2"/>
        <v>0.58536585365853655</v>
      </c>
      <c r="AW29" s="28">
        <f>IF(B29="","",HLOOKUP(B29,Streaks!$B$1:$AT$42,AX29,FALSE))</f>
        <v>0</v>
      </c>
      <c r="AX29" s="69">
        <f t="shared" si="3"/>
        <v>42</v>
      </c>
    </row>
    <row r="30" spans="1:50" x14ac:dyDescent="0.2">
      <c r="A30" s="62">
        <f t="shared" si="0"/>
        <v>27</v>
      </c>
      <c r="B30" s="63" t="str">
        <f>IF('Games &amp; Picks'!AH$1="","",'Games &amp; Picks'!AH$1)</f>
        <v>Patrick Brunner</v>
      </c>
      <c r="C30" s="22">
        <f>IF('Games &amp; Picks'!E2="x","",IF($B30="","",IF(AND('Games &amp; Picks'!$AH$2='Games &amp; Picks'!$E$2,'Games &amp; Picks'!$BB$2=1,'Games &amp; Picks'!$AH$2='Games &amp; Picks'!$BC$2),10,IF(AND('Games &amp; Picks'!$AH$2='Games &amp; Picks'!$E$2,'Games &amp; Picks'!$BB$2=1),5,IF(AND('Games &amp; Picks'!$AH$2='Games &amp; Picks'!$E$2,'Games &amp; Picks'!$BB$2=0),5,0)))))</f>
        <v>5</v>
      </c>
      <c r="D30" s="22">
        <f>IF('Games &amp; Picks'!E3="x","",IF($B30="","",IF(AND('Games &amp; Picks'!$AH$3='Games &amp; Picks'!$E$3,'Games &amp; Picks'!$BB$3=1,'Games &amp; Picks'!$AH$3='Games &amp; Picks'!$BC$3),10,IF(AND('Games &amp; Picks'!$AH$3='Games &amp; Picks'!$E$3,'Games &amp; Picks'!$BB$3=1),5,IF(AND('Games &amp; Picks'!$AH$3='Games &amp; Picks'!$E$3,'Games &amp; Picks'!$BB$3=0),5,0)))))</f>
        <v>0</v>
      </c>
      <c r="E30" s="22">
        <f>IF('Games &amp; Picks'!E4="x","",IF($B30="","",IF(AND('Games &amp; Picks'!$AH$4='Games &amp; Picks'!$E$4,'Games &amp; Picks'!$BB$4=1,'Games &amp; Picks'!$AH$4='Games &amp; Picks'!$BC$4),10,IF(AND('Games &amp; Picks'!$AH$4='Games &amp; Picks'!$E$4,'Games &amp; Picks'!$BB$4=1),5,IF(AND('Games &amp; Picks'!$AH$4='Games &amp; Picks'!$E$4,'Games &amp; Picks'!$BB$4=0),5,0)))))</f>
        <v>5</v>
      </c>
      <c r="F30" s="1">
        <f>IF('Games &amp; Picks'!E5="x","",IF($B30="","",IF(AND('Games &amp; Picks'!$AH$5='Games &amp; Picks'!$E$5,'Games &amp; Picks'!$BB$5=1,'Games &amp; Picks'!$AH$5='Games &amp; Picks'!$BC$5),10,IF(AND('Games &amp; Picks'!$AH$5='Games &amp; Picks'!$E$5,'Games &amp; Picks'!$BB$5=1),5,IF(AND('Games &amp; Picks'!$AH$5='Games &amp; Picks'!$E$5,'Games &amp; Picks'!$BB$5=0),5,0)))))</f>
        <v>0</v>
      </c>
      <c r="G30" s="1">
        <f>IF('Games &amp; Picks'!E6="x","",IF($B30="","",IF(AND('Games &amp; Picks'!$AH$6='Games &amp; Picks'!$E$6,'Games &amp; Picks'!$BB$6=1,'Games &amp; Picks'!$AH$6='Games &amp; Picks'!$BC$6),10,IF(AND('Games &amp; Picks'!$AH$6='Games &amp; Picks'!$E$6,'Games &amp; Picks'!$BB$6=1),5,IF(AND('Games &amp; Picks'!$AH$6='Games &amp; Picks'!$E$6,'Games &amp; Picks'!$BB$6=0),5,0)))))</f>
        <v>5</v>
      </c>
      <c r="H30" s="1">
        <f>IF('Games &amp; Picks'!E7="x","",IF($B30="","",IF(AND('Games &amp; Picks'!$AH$7='Games &amp; Picks'!$E$7,'Games &amp; Picks'!$BB$7=1,'Games &amp; Picks'!$AH$7='Games &amp; Picks'!$BC$7),10,IF(AND('Games &amp; Picks'!$AH$7='Games &amp; Picks'!$E$7,'Games &amp; Picks'!$BB$7=1),5,IF(AND('Games &amp; Picks'!$AH$7='Games &amp; Picks'!$E$7,'Games &amp; Picks'!$BB$7=0),5,0)))))</f>
        <v>5</v>
      </c>
      <c r="I30" s="1">
        <f>IF('Games &amp; Picks'!E8="x","",IF($B30="","",IF(AND('Games &amp; Picks'!$AH$8='Games &amp; Picks'!$E$8,'Games &amp; Picks'!$BB$8=1,'Games &amp; Picks'!$AH$8='Games &amp; Picks'!$BC$8),10,IF(AND('Games &amp; Picks'!$AH$8='Games &amp; Picks'!$E$8,'Games &amp; Picks'!$BB$8=1),5,IF(AND('Games &amp; Picks'!$AH$8='Games &amp; Picks'!$E$8,'Games &amp; Picks'!$BB$8=0),5,0)))))</f>
        <v>0</v>
      </c>
      <c r="J30" s="1">
        <f>IF('Games &amp; Picks'!E9="x","",IF($B30="","",IF(AND('Games &amp; Picks'!$AH$9='Games &amp; Picks'!$E$9,'Games &amp; Picks'!$BB$9=1,'Games &amp; Picks'!$AH$9='Games &amp; Picks'!$BC$9),10,IF(AND('Games &amp; Picks'!$AH$9='Games &amp; Picks'!$E$9,'Games &amp; Picks'!$BB$9=1),5,IF(AND('Games &amp; Picks'!$AH$9='Games &amp; Picks'!$E$9,'Games &amp; Picks'!$BB$9=0),5,0)))))</f>
        <v>5</v>
      </c>
      <c r="K30" s="1">
        <f>IF('Games &amp; Picks'!E10="x","",IF($B30="","",IF(AND('Games &amp; Picks'!$AH$10='Games &amp; Picks'!$E$10,'Games &amp; Picks'!$BB$10=1,'Games &amp; Picks'!$AH$10='Games &amp; Picks'!$BC$10),10,IF(AND('Games &amp; Picks'!$AH$10='Games &amp; Picks'!$E$10,'Games &amp; Picks'!$BB$10=1),5,IF(AND('Games &amp; Picks'!$AH$10='Games &amp; Picks'!$E$10,'Games &amp; Picks'!$BB$10=0),5,0)))))</f>
        <v>0</v>
      </c>
      <c r="L30" s="1">
        <f>IF('Games &amp; Picks'!E11="x","",IF($B30="","",IF(AND('Games &amp; Picks'!$AH$11='Games &amp; Picks'!$E$11,'Games &amp; Picks'!$BB$11=1,'Games &amp; Picks'!$AH$11='Games &amp; Picks'!$BC$11),10,IF(AND('Games &amp; Picks'!$AH$11='Games &amp; Picks'!$E$11,'Games &amp; Picks'!$BB$11=1),5,IF(AND('Games &amp; Picks'!$AH$11='Games &amp; Picks'!$E$11,'Games &amp; Picks'!$BB$11=0),5,0)))))</f>
        <v>5</v>
      </c>
      <c r="M30" s="1">
        <f>IF('Games &amp; Picks'!E12="x","",IF($B30="","",IF(AND('Games &amp; Picks'!$AH$12='Games &amp; Picks'!$E$12,'Games &amp; Picks'!$BB$12=1,'Games &amp; Picks'!$AH$12='Games &amp; Picks'!$BC$12),10,IF(AND('Games &amp; Picks'!$AH$12='Games &amp; Picks'!$E$12,'Games &amp; Picks'!$BB$12=1),5,IF(AND('Games &amp; Picks'!$AH$12='Games &amp; Picks'!$E$12,'Games &amp; Picks'!$BB$12=0),5,0)))))</f>
        <v>0</v>
      </c>
      <c r="N30" s="1">
        <f>IF('Games &amp; Picks'!E13="x","",IF($B30="","",IF(AND('Games &amp; Picks'!$AH$13='Games &amp; Picks'!$E$13,'Games &amp; Picks'!$BB$13=1,'Games &amp; Picks'!$AH$13='Games &amp; Picks'!$BC$13),10,IF(AND('Games &amp; Picks'!$AH$13='Games &amp; Picks'!$E$13,'Games &amp; Picks'!$BB$13=1),5,IF(AND('Games &amp; Picks'!$AH$13='Games &amp; Picks'!$E$13,'Games &amp; Picks'!$BB$13=0),5,0)))))</f>
        <v>5</v>
      </c>
      <c r="O30" s="1">
        <f>IF('Games &amp; Picks'!E14="x","",IF($B30="","",IF(AND('Games &amp; Picks'!$AH$14='Games &amp; Picks'!$E$14,'Games &amp; Picks'!$BB$14=1,'Games &amp; Picks'!$AH$14='Games &amp; Picks'!$BC$14),10,IF(AND('Games &amp; Picks'!$AH$14='Games &amp; Picks'!$E$14,'Games &amp; Picks'!$BB$14=1),5,IF(AND('Games &amp; Picks'!$AH$14='Games &amp; Picks'!$E$14,'Games &amp; Picks'!$BB$14=0),5,0)))))</f>
        <v>0</v>
      </c>
      <c r="P30" s="1">
        <f>IF('Games &amp; Picks'!E15="x","",IF($B30="","",IF(AND('Games &amp; Picks'!$AH$15='Games &amp; Picks'!$E$15,'Games &amp; Picks'!$BB$15=1,'Games &amp; Picks'!$AH$15='Games &amp; Picks'!$BC$15),10,IF(AND('Games &amp; Picks'!$AH$15='Games &amp; Picks'!$E$15,'Games &amp; Picks'!$BB$15=1),5,IF(AND('Games &amp; Picks'!$AH$15='Games &amp; Picks'!$E$15,'Games &amp; Picks'!$BB$15=0),5,0)))))</f>
        <v>5</v>
      </c>
      <c r="Q30" s="1">
        <f>IF('Games &amp; Picks'!E16="x","",IF($B30="","",IF(AND('Games &amp; Picks'!$AH$16='Games &amp; Picks'!$E$16,'Games &amp; Picks'!$BB$16=1,'Games &amp; Picks'!$AH$16='Games &amp; Picks'!$BC$16),10,IF(AND('Games &amp; Picks'!$AH$16='Games &amp; Picks'!$E$16,'Games &amp; Picks'!$BB$16=1),5,IF(AND('Games &amp; Picks'!$AH$16='Games &amp; Picks'!$E$16,'Games &amp; Picks'!$BB$16=0),5,0)))))</f>
        <v>0</v>
      </c>
      <c r="R30" s="1">
        <f>IF('Games &amp; Picks'!E17="x","",IF($B30="","",IF(AND('Games &amp; Picks'!$AH$17='Games &amp; Picks'!$E$17,'Games &amp; Picks'!$BB$17=1,'Games &amp; Picks'!$AH$17='Games &amp; Picks'!$BC$17),10,IF(AND('Games &amp; Picks'!$AH$17='Games &amp; Picks'!$E$17,'Games &amp; Picks'!$BB$17=1),5,IF(AND('Games &amp; Picks'!$AH$17='Games &amp; Picks'!$E$17,'Games &amp; Picks'!$BB$17=0),5,0)))))</f>
        <v>0</v>
      </c>
      <c r="S30" s="1">
        <f>IF('Games &amp; Picks'!E18="x","",IF($B30="","",IF(AND('Games &amp; Picks'!$AH$18='Games &amp; Picks'!$E$18,'Games &amp; Picks'!$BB$18=1,'Games &amp; Picks'!$AH$18='Games &amp; Picks'!$BC$18),10,IF(AND('Games &amp; Picks'!$AH$18='Games &amp; Picks'!$E$18,'Games &amp; Picks'!$BB$18=1),5,IF(AND('Games &amp; Picks'!$AH$18='Games &amp; Picks'!$E$18,'Games &amp; Picks'!$BB$18=0),5,0)))))</f>
        <v>5</v>
      </c>
      <c r="T30" s="22">
        <f>IF('Games &amp; Picks'!E19="x","",IF($B30="","",IF(AND('Games &amp; Picks'!$AH$19='Games &amp; Picks'!$E$19,'Games &amp; Picks'!$BB$19=1,'Games &amp; Picks'!$AH$19='Games &amp; Picks'!$BC$19),10,IF(AND('Games &amp; Picks'!$AH$19='Games &amp; Picks'!$E$19,'Games &amp; Picks'!$BB$19=1),5,IF(AND('Games &amp; Picks'!$AH$19='Games &amp; Picks'!$E$19,'Games &amp; Picks'!$BB$19=0),5,0)))))</f>
        <v>0</v>
      </c>
      <c r="U30" s="1">
        <f>IF('Games &amp; Picks'!E20="x","",IF($B30="","",IF(AND('Games &amp; Picks'!$AH$20='Games &amp; Picks'!$E$20,'Games &amp; Picks'!$BB$20=1,'Games &amp; Picks'!$AH$20='Games &amp; Picks'!$BC$20),10,IF(AND('Games &amp; Picks'!$AH$20='Games &amp; Picks'!$E$20,'Games &amp; Picks'!$BB$20=1),5,IF(AND('Games &amp; Picks'!$AH$20='Games &amp; Picks'!$E$20,'Games &amp; Picks'!$BB$20=0),5,0)))))</f>
        <v>0</v>
      </c>
      <c r="V30" s="1">
        <f>IF('Games &amp; Picks'!E21="x","",IF($B30="","",IF(AND('Games &amp; Picks'!$AH$21='Games &amp; Picks'!$E$21,'Games &amp; Picks'!$BB$21=1,'Games &amp; Picks'!$AH$21='Games &amp; Picks'!$BC$21),10,IF(AND('Games &amp; Picks'!$AH$21='Games &amp; Picks'!$E$21,'Games &amp; Picks'!$BB$21=1),5,IF(AND('Games &amp; Picks'!$AH$21='Games &amp; Picks'!$E$21,'Games &amp; Picks'!$BB$21=0),5,0)))))</f>
        <v>0</v>
      </c>
      <c r="W30" s="1">
        <f>IF('Games &amp; Picks'!E22="x","",IF($B30="","",IF(AND('Games &amp; Picks'!$AH$22='Games &amp; Picks'!$E$22,'Games &amp; Picks'!$BB$22=1,'Games &amp; Picks'!$AH$22='Games &amp; Picks'!$BC$22),10,IF(AND('Games &amp; Picks'!$AH$22='Games &amp; Picks'!$E$22,'Games &amp; Picks'!$BB$22=1),5,IF(AND('Games &amp; Picks'!$AH$22='Games &amp; Picks'!$E$22,'Games &amp; Picks'!$BB$22=0),5,0)))))</f>
        <v>0</v>
      </c>
      <c r="X30" s="3">
        <f>IF('Games &amp; Picks'!E23="x","",IF($B30="","",IF(AND('Games &amp; Picks'!$AH$23='Games &amp; Picks'!$E$23,'Games &amp; Picks'!$BB$23=1,'Games &amp; Picks'!$AH$23='Games &amp; Picks'!$BC$23),10,IF(AND('Games &amp; Picks'!$AH$23='Games &amp; Picks'!$E$23,'Games &amp; Picks'!$BB$23=1),5,IF(AND('Games &amp; Picks'!$AH$23='Games &amp; Picks'!$E$23,'Games &amp; Picks'!$BB$23=0),5,0)))))</f>
        <v>0</v>
      </c>
      <c r="Y30" s="1">
        <f>IF('Games &amp; Picks'!E24="x","",IF($B30="","",IF(AND('Games &amp; Picks'!$AH$24='Games &amp; Picks'!$E$24,'Games &amp; Picks'!$BB$24=1,'Games &amp; Picks'!$AH$24='Games &amp; Picks'!$BC$24),10,IF(AND('Games &amp; Picks'!$AH$24='Games &amp; Picks'!$E$24,'Games &amp; Picks'!$BB$24=1),5,IF(AND('Games &amp; Picks'!$AH$24='Games &amp; Picks'!$E$24,'Games &amp; Picks'!$BB$24=0),5,0)))))</f>
        <v>5</v>
      </c>
      <c r="Z30" s="1">
        <f>IF('Games &amp; Picks'!E25="x","",IF($B30="","",IF(AND('Games &amp; Picks'!$AH$25='Games &amp; Picks'!$E$25,'Games &amp; Picks'!$BB$25=1,'Games &amp; Picks'!$AH$25='Games &amp; Picks'!$BC$25),10,IF(AND('Games &amp; Picks'!$AH$25='Games &amp; Picks'!$E$25,'Games &amp; Picks'!$BB$25=1),5,IF(AND('Games &amp; Picks'!$AH$25='Games &amp; Picks'!$E$25,'Games &amp; Picks'!$BB$25=0),5,0)))))</f>
        <v>0</v>
      </c>
      <c r="AA30" s="1">
        <f>IF('Games &amp; Picks'!E26="x","",IF($B30="","",IF(AND('Games &amp; Picks'!$AH$26='Games &amp; Picks'!$E$26,'Games &amp; Picks'!$BB$26=1,'Games &amp; Picks'!$AH$26='Games &amp; Picks'!$BC$26),10,IF(AND('Games &amp; Picks'!$AH$26='Games &amp; Picks'!$E$26,'Games &amp; Picks'!$BB$26=1),5,IF(AND('Games &amp; Picks'!$AH$26='Games &amp; Picks'!$E$26,'Games &amp; Picks'!$BB$26=0),5,0)))))</f>
        <v>5</v>
      </c>
      <c r="AB30" s="1">
        <f>IF('Games &amp; Picks'!E27="x","",IF($B30="","",IF(AND('Games &amp; Picks'!$AH$27='Games &amp; Picks'!$E$27,'Games &amp; Picks'!$BB$27=1,'Games &amp; Picks'!$AH$27='Games &amp; Picks'!$BC$27),10,IF(AND('Games &amp; Picks'!$AH$27='Games &amp; Picks'!$E$27,'Games &amp; Picks'!$BB$27=1),5,IF(AND('Games &amp; Picks'!$AH$27='Games &amp; Picks'!$E$27,'Games &amp; Picks'!$BB$27=0),5,0)))))</f>
        <v>5</v>
      </c>
      <c r="AC30" s="1">
        <f>IF('Games &amp; Picks'!E28="x","",IF($B30="","",IF(AND('Games &amp; Picks'!$AH$28='Games &amp; Picks'!$E$28,'Games &amp; Picks'!$BB$28=1,'Games &amp; Picks'!$AH$28='Games &amp; Picks'!$BC$28),14,IF(AND('Games &amp; Picks'!$AH$28='Games &amp; Picks'!$E$28,'Games &amp; Picks'!$BB$28=1),7,IF(AND('Games &amp; Picks'!$AH$28='Games &amp; Picks'!$E$28,'Games &amp; Picks'!$BB$28=0),7,0)))))</f>
        <v>0</v>
      </c>
      <c r="AD30">
        <f>IF('Games &amp; Picks'!E29="x","",IF($B30="","",IF(AND('Games &amp; Picks'!$AH$29='Games &amp; Picks'!$E$29,'Games &amp; Picks'!$BB$29=1,'Games &amp; Picks'!$AH$29='Games &amp; Picks'!$BC$29),10,IF(AND('Games &amp; Picks'!$AH$29='Games &amp; Picks'!$E$29,'Games &amp; Picks'!$BB$29=1),5,IF(AND('Games &amp; Picks'!$AH$29='Games &amp; Picks'!$E$29,'Games &amp; Picks'!$BB$29=0),5,0)))))</f>
        <v>5</v>
      </c>
      <c r="AE30" s="1">
        <f>IF('Games &amp; Picks'!E30="x","",IF($B30="","",IF(AND('Games &amp; Picks'!$AH$30='Games &amp; Picks'!$E$30,'Games &amp; Picks'!$BB$30=1,'Games &amp; Picks'!$AH$30='Games &amp; Picks'!$BC$30),10,IF(AND('Games &amp; Picks'!$AH$30='Games &amp; Picks'!$E$30,'Games &amp; Picks'!$BB$30=1),5,IF(AND('Games &amp; Picks'!$AH$30='Games &amp; Picks'!$E$30,'Games &amp; Picks'!$BB$30=0),5,0)))))</f>
        <v>5</v>
      </c>
      <c r="AF30" s="1">
        <f>IF('Games &amp; Picks'!E31="x","",IF($B30="","",IF(AND('Games &amp; Picks'!$AH$31='Games &amp; Picks'!$E$31,'Games &amp; Picks'!$BB$31=1,'Games &amp; Picks'!$AH$31='Games &amp; Picks'!$BC$31),10,IF(AND('Games &amp; Picks'!$AH$31='Games &amp; Picks'!$E$31,'Games &amp; Picks'!$BB$31=1),5,IF(AND('Games &amp; Picks'!$AH$31='Games &amp; Picks'!$E$31,'Games &amp; Picks'!$BB$31=0),5,0)))))</f>
        <v>5</v>
      </c>
      <c r="AG30" s="1">
        <f>IF('Games &amp; Picks'!E32="x","",IF($B30="","",IF(AND('Games &amp; Picks'!$AH$32='Games &amp; Picks'!$E$32,'Games &amp; Picks'!$BB$32=1,'Games &amp; Picks'!$AH$32='Games &amp; Picks'!$BC$32),10,IF(AND('Games &amp; Picks'!$AH$32='Games &amp; Picks'!$E$32,'Games &amp; Picks'!$BB$32=1),5,IF(AND('Games &amp; Picks'!$AH$32='Games &amp; Picks'!$E$32,'Games &amp; Picks'!$BB$32=0),5,0)))))</f>
        <v>5</v>
      </c>
      <c r="AH30" s="1">
        <f>IF('Games &amp; Picks'!E33="x","",IF($B30="","",IF(AND('Games &amp; Picks'!$AH$33='Games &amp; Picks'!$E$33,'Games &amp; Picks'!$BB$33=1,'Games &amp; Picks'!$AH$33='Games &amp; Picks'!$BC$33),20,IF(AND('Games &amp; Picks'!$AH$33='Games &amp; Picks'!$E$33,'Games &amp; Picks'!$BB$33=1),10,IF(AND('Games &amp; Picks'!$AH$33='Games &amp; Picks'!$E$33,'Games &amp; Picks'!$BB$33=0),10,0)))))</f>
        <v>0</v>
      </c>
      <c r="AI30" s="1">
        <f>IF('Games &amp; Picks'!E34="x","",IF($B30="","",IF(AND('Games &amp; Picks'!$AH$34='Games &amp; Picks'!$E$34,'Games &amp; Picks'!$BB$34=1,'Games &amp; Picks'!$AH$34='Games &amp; Picks'!$BC$34),10,IF(AND('Games &amp; Picks'!$AH$34='Games &amp; Picks'!$E$34,'Games &amp; Picks'!$BB$34=1),5,IF(AND('Games &amp; Picks'!$AH$34='Games &amp; Picks'!$E$34,'Games &amp; Picks'!$BB$34=0),5,0)))))</f>
        <v>5</v>
      </c>
      <c r="AJ30" s="1">
        <f>IF('Games &amp; Picks'!E35="x","",IF($B30="","",IF(AND('Games &amp; Picks'!$AH$35='Games &amp; Picks'!$E$35,'Games &amp; Picks'!$BB$35=1,'Games &amp; Picks'!$AH$35='Games &amp; Picks'!$BC$35),14,IF(AND('Games &amp; Picks'!$AH$35='Games &amp; Picks'!$E$35,'Games &amp; Picks'!$BB$35=1),7,IF(AND('Games &amp; Picks'!$AH$35='Games &amp; Picks'!$E$35,'Games &amp; Picks'!$BB$35=0),7,0)))))</f>
        <v>0</v>
      </c>
      <c r="AK30" s="1">
        <f>IF('Games &amp; Picks'!E36="x","",IF($B30="","",IF(AND('Games &amp; Picks'!$AH$36='Games &amp; Picks'!$E$36,'Games &amp; Picks'!$BB$36=1,'Games &amp; Picks'!$AH$36='Games &amp; Picks'!$BC$36),30,IF(AND('Games &amp; Picks'!$AH$36='Games &amp; Picks'!$E$36,'Games &amp; Picks'!$BB$36=1),15,IF(AND('Games &amp; Picks'!$AH$36='Games &amp; Picks'!$E$36,'Games &amp; Picks'!$BB$36=0),15,0)))))</f>
        <v>15</v>
      </c>
      <c r="AL30" s="47">
        <f>IF('Games &amp; Picks'!E37="x","",IF($B30="","",IF(AND('Games &amp; Picks'!$AH$37='Games &amp; Picks'!$E$37,'Games &amp; Picks'!$BB$37=1,'Games &amp; Picks'!$AH$37='Games &amp; Picks'!$BC$37),30,IF(AND('Games &amp; Picks'!$AH$37='Games &amp; Picks'!$E$37,'Games &amp; Picks'!$BB$37=1),15,IF(AND('Games &amp; Picks'!$AH$37='Games &amp; Picks'!$E$37,'Games &amp; Picks'!$BB$37=0),15,0)))))</f>
        <v>0</v>
      </c>
      <c r="AM30" s="47">
        <f>IF('Games &amp; Picks'!E38="x","",IF($B30="","",IF(AND('Games &amp; Picks'!$AH$38='Games &amp; Picks'!$E$38,'Games &amp; Picks'!$BB$38=1,'Games &amp; Picks'!$AH$38='Games &amp; Picks'!$BC$38),10,IF(AND('Games &amp; Picks'!$AH$38='Games &amp; Picks'!$E$38,'Games &amp; Picks'!$BB$38=1),5,IF(AND('Games &amp; Picks'!$AH$38='Games &amp; Picks'!$E$38,'Games &amp; Picks'!$BB$38=0),5,0)))))</f>
        <v>0</v>
      </c>
      <c r="AN30" s="1">
        <f>IF('Games &amp; Picks'!E39="x","",IF($B30="","",IF(AND('Games &amp; Picks'!$AH$39='Games &amp; Picks'!$E$39,'Games &amp; Picks'!$BB$39=1,'Games &amp; Picks'!$AH$39='Games &amp; Picks'!$BC$39),20,IF(AND('Games &amp; Picks'!$AH$39='Games &amp; Picks'!$E$39,'Games &amp; Picks'!$BB$39=1),10,IF(AND('Games &amp; Picks'!$AH$39='Games &amp; Picks'!$E$39,'Games &amp; Picks'!$BB$39=0),10,0)))))</f>
        <v>10</v>
      </c>
      <c r="AO30" s="1">
        <f>IF('Games &amp; Picks'!E40="x","",IF($B30="","",IF(AND('Games &amp; Picks'!$AH$40='Games &amp; Picks'!$E$40,'Games &amp; Picks'!$BB$40=1,'Games &amp; Picks'!$AH$40='Games &amp; Picks'!$BC$40),20,IF(AND('Games &amp; Picks'!$AH$40='Games &amp; Picks'!$E$40,'Games &amp; Picks'!$BB$40=1),10,IF(AND('Games &amp; Picks'!$AH$40='Games &amp; Picks'!$E$40,'Games &amp; Picks'!$BB$40=0),10,0)))))</f>
        <v>10</v>
      </c>
      <c r="AP30" s="1">
        <f>IF('Games &amp; Picks'!E41="x","",IF($B30="","",IF(AND('Games &amp; Picks'!$AH$41='Games &amp; Picks'!$E$41,'Games &amp; Picks'!$BB$41=1,'Games &amp; Picks'!$AH$41='Games &amp; Picks'!$BC$41),20,IF(AND('Games &amp; Picks'!$AH$41='Games &amp; Picks'!$E$41,'Games &amp; Picks'!$BB$41=1),10,IF(AND('Games &amp; Picks'!$AH$41='Games &amp; Picks'!$E$41,'Games &amp; Picks'!$BB$41=0),10,0)))))</f>
        <v>10</v>
      </c>
      <c r="AQ30" s="19">
        <f>IF('Games &amp; Picks'!$E$42="x","",IF($B30="","",IF('Games &amp; Picks'!AH$42='Games &amp; Picks'!$E$42,30,0)))</f>
        <v>0</v>
      </c>
      <c r="AR30" s="62">
        <f>Streaks!AD$48</f>
        <v>0</v>
      </c>
      <c r="AS30" s="62">
        <f>IF('Games &amp; Picks'!$E$41="x","",IF($B30="","",IF('New Years Bonus'!AD$6=4,10,0)))</f>
        <v>0</v>
      </c>
      <c r="AT30" s="4">
        <f>IF('Games &amp; Picks'!E42="x","",IF($B30="","",IF('Playoff Bonus'!AD$4=2,15,0)))</f>
        <v>0</v>
      </c>
      <c r="AU30" s="50">
        <f t="shared" si="1"/>
        <v>130</v>
      </c>
      <c r="AV30" s="42">
        <f t="shared" si="2"/>
        <v>0.51219512195121952</v>
      </c>
      <c r="AW30" s="28">
        <f>IF(B30="","",HLOOKUP(B30,Streaks!$B$1:$AT$42,AX30,FALSE))</f>
        <v>0</v>
      </c>
      <c r="AX30" s="69">
        <f t="shared" si="3"/>
        <v>42</v>
      </c>
    </row>
    <row r="31" spans="1:50" x14ac:dyDescent="0.2">
      <c r="A31" s="62">
        <f t="shared" si="0"/>
        <v>27</v>
      </c>
      <c r="B31" s="63" t="str">
        <f>IF('Games &amp; Picks'!AI$1="","",'Games &amp; Picks'!AI$1)</f>
        <v>Mike Hatke</v>
      </c>
      <c r="C31" s="22">
        <f>IF('Games &amp; Picks'!E2="x","",IF($B31="","",IF(AND('Games &amp; Picks'!$AI$2='Games &amp; Picks'!$E$2,'Games &amp; Picks'!$BB$2=1,'Games &amp; Picks'!$AI$2='Games &amp; Picks'!$BC$2),10,IF(AND('Games &amp; Picks'!$AI$2='Games &amp; Picks'!$E$2,'Games &amp; Picks'!$BB$2=1),5,IF(AND('Games &amp; Picks'!$AI$2='Games &amp; Picks'!$E$2,'Games &amp; Picks'!$BB$2=0),5,0)))))</f>
        <v>5</v>
      </c>
      <c r="D31" s="22">
        <f>IF('Games &amp; Picks'!E3="x","",IF($B31="","",IF(AND('Games &amp; Picks'!$AI$3='Games &amp; Picks'!$E$3,'Games &amp; Picks'!$BB$3=1,'Games &amp; Picks'!$AI$3='Games &amp; Picks'!$BC$3),10,IF(AND('Games &amp; Picks'!$AI$3='Games &amp; Picks'!$E$3,'Games &amp; Picks'!$BB$3=1),5,IF(AND('Games &amp; Picks'!$AI$3='Games &amp; Picks'!$E$3,'Games &amp; Picks'!$BB$3=0),5,0)))))</f>
        <v>0</v>
      </c>
      <c r="E31" s="22">
        <f>IF('Games &amp; Picks'!E4="x","",IF($B31="","",IF(AND('Games &amp; Picks'!$AI$4='Games &amp; Picks'!$E$4,'Games &amp; Picks'!$BB$4=1,'Games &amp; Picks'!$AI$4='Games &amp; Picks'!$BC$4),10,IF(AND('Games &amp; Picks'!$AI$4='Games &amp; Picks'!$E$4,'Games &amp; Picks'!$BB$4=1),5,IF(AND('Games &amp; Picks'!$AI$4='Games &amp; Picks'!$E$4,'Games &amp; Picks'!$BB$4=0),5,0)))))</f>
        <v>5</v>
      </c>
      <c r="F31" s="1">
        <f>IF('Games &amp; Picks'!E5="x","",IF($B31="","",IF(AND('Games &amp; Picks'!$AI$5='Games &amp; Picks'!$E$5,'Games &amp; Picks'!$BB$5=1,'Games &amp; Picks'!$AI$5='Games &amp; Picks'!$BC$5),10,IF(AND('Games &amp; Picks'!$AI$5='Games &amp; Picks'!$E$5,'Games &amp; Picks'!$BB$5=1),5,IF(AND('Games &amp; Picks'!$AI$5='Games &amp; Picks'!$E$5,'Games &amp; Picks'!$BB$5=0),5,0)))))</f>
        <v>0</v>
      </c>
      <c r="G31" s="1">
        <f>IF('Games &amp; Picks'!E6="x","",IF($B31="","",IF(AND('Games &amp; Picks'!$AI$6='Games &amp; Picks'!$E$6,'Games &amp; Picks'!$BB$6=1,'Games &amp; Picks'!$AI$6='Games &amp; Picks'!$BC$6),10,IF(AND('Games &amp; Picks'!$AI$6='Games &amp; Picks'!$E$6,'Games &amp; Picks'!$BB$6=1),5,IF(AND('Games &amp; Picks'!$AI$6='Games &amp; Picks'!$E$6,'Games &amp; Picks'!$BB$6=0),5,0)))))</f>
        <v>5</v>
      </c>
      <c r="H31" s="1">
        <f>IF('Games &amp; Picks'!E7="x","",IF($B31="","",IF(AND('Games &amp; Picks'!$AI$7='Games &amp; Picks'!$E$7,'Games &amp; Picks'!$BB$7=1,'Games &amp; Picks'!$AI$7='Games &amp; Picks'!$BC$7),10,IF(AND('Games &amp; Picks'!$AI$7='Games &amp; Picks'!$E$7,'Games &amp; Picks'!$BB$7=1),5,IF(AND('Games &amp; Picks'!$AI$7='Games &amp; Picks'!$E$7,'Games &amp; Picks'!$BB$7=0),5,0)))))</f>
        <v>5</v>
      </c>
      <c r="I31" s="1">
        <f>IF('Games &amp; Picks'!E8="x","",IF($B31="","",IF(AND('Games &amp; Picks'!$AI$8='Games &amp; Picks'!$E$8,'Games &amp; Picks'!$BB$8=1,'Games &amp; Picks'!$AI$8='Games &amp; Picks'!$BC$8),10,IF(AND('Games &amp; Picks'!$AI$8='Games &amp; Picks'!$E$8,'Games &amp; Picks'!$BB$8=1),5,IF(AND('Games &amp; Picks'!$AI$8='Games &amp; Picks'!$E$8,'Games &amp; Picks'!$BB$8=0),5,0)))))</f>
        <v>0</v>
      </c>
      <c r="J31" s="1">
        <f>IF('Games &amp; Picks'!E9="x","",IF($B31="","",IF(AND('Games &amp; Picks'!$AI$9='Games &amp; Picks'!$E$9,'Games &amp; Picks'!$BB$9=1,'Games &amp; Picks'!$AI$9='Games &amp; Picks'!$BC$9),10,IF(AND('Games &amp; Picks'!$AI$9='Games &amp; Picks'!$E$9,'Games &amp; Picks'!$BB$9=1),5,IF(AND('Games &amp; Picks'!$AI$9='Games &amp; Picks'!$E$9,'Games &amp; Picks'!$BB$9=0),5,0)))))</f>
        <v>5</v>
      </c>
      <c r="K31" s="1">
        <f>IF('Games &amp; Picks'!E10="x","",IF($B31="","",IF(AND('Games &amp; Picks'!$AI$10='Games &amp; Picks'!$E$10,'Games &amp; Picks'!$BB$10=1,'Games &amp; Picks'!$AI$10='Games &amp; Picks'!$BC$10),10,IF(AND('Games &amp; Picks'!$AI$10='Games &amp; Picks'!$E$10,'Games &amp; Picks'!$BB$10=1),5,IF(AND('Games &amp; Picks'!$AI$10='Games &amp; Picks'!$E$10,'Games &amp; Picks'!$BB$10=0),5,0)))))</f>
        <v>0</v>
      </c>
      <c r="L31" s="1">
        <f>IF('Games &amp; Picks'!E11="x","",IF($B31="","",IF(AND('Games &amp; Picks'!$AI$11='Games &amp; Picks'!$E$11,'Games &amp; Picks'!$BB$11=1,'Games &amp; Picks'!$AI$11='Games &amp; Picks'!$BC$11),10,IF(AND('Games &amp; Picks'!$AI$11='Games &amp; Picks'!$E$11,'Games &amp; Picks'!$BB$11=1),5,IF(AND('Games &amp; Picks'!$AI$11='Games &amp; Picks'!$E$11,'Games &amp; Picks'!$BB$11=0),5,0)))))</f>
        <v>0</v>
      </c>
      <c r="M31" s="1">
        <f>IF('Games &amp; Picks'!E12="x","",IF($B31="","",IF(AND('Games &amp; Picks'!$AI$12='Games &amp; Picks'!$E$12,'Games &amp; Picks'!$BB$12=1,'Games &amp; Picks'!$AI$12='Games &amp; Picks'!$BC$12),10,IF(AND('Games &amp; Picks'!$AI$12='Games &amp; Picks'!$E$12,'Games &amp; Picks'!$BB$12=1),5,IF(AND('Games &amp; Picks'!$AI$12='Games &amp; Picks'!$E$12,'Games &amp; Picks'!$BB$12=0),5,0)))))</f>
        <v>0</v>
      </c>
      <c r="N31" s="1">
        <f>IF('Games &amp; Picks'!E13="x","",IF($B31="","",IF(AND('Games &amp; Picks'!$AI$13='Games &amp; Picks'!$E$13,'Games &amp; Picks'!$BB$13=1,'Games &amp; Picks'!$AI$13='Games &amp; Picks'!$BC$13),10,IF(AND('Games &amp; Picks'!$AI$13='Games &amp; Picks'!$E$13,'Games &amp; Picks'!$BB$13=1),5,IF(AND('Games &amp; Picks'!$AI$13='Games &amp; Picks'!$E$13,'Games &amp; Picks'!$BB$13=0),5,0)))))</f>
        <v>5</v>
      </c>
      <c r="O31" s="1">
        <f>IF('Games &amp; Picks'!E14="x","",IF($B31="","",IF(AND('Games &amp; Picks'!$AI$14='Games &amp; Picks'!$E$14,'Games &amp; Picks'!$BB$14=1,'Games &amp; Picks'!$AI$14='Games &amp; Picks'!$BC$14),10,IF(AND('Games &amp; Picks'!$AI$14='Games &amp; Picks'!$E$14,'Games &amp; Picks'!$BB$14=1),5,IF(AND('Games &amp; Picks'!$AI$14='Games &amp; Picks'!$E$14,'Games &amp; Picks'!$BB$14=0),5,0)))))</f>
        <v>5</v>
      </c>
      <c r="P31" s="1">
        <f>IF('Games &amp; Picks'!E15="x","",IF($B31="","",IF(AND('Games &amp; Picks'!$AI$15='Games &amp; Picks'!$E$15,'Games &amp; Picks'!$BB$15=1,'Games &amp; Picks'!$AI$15='Games &amp; Picks'!$BC$15),10,IF(AND('Games &amp; Picks'!$AI$15='Games &amp; Picks'!$E$15,'Games &amp; Picks'!$BB$15=1),5,IF(AND('Games &amp; Picks'!$AI$15='Games &amp; Picks'!$E$15,'Games &amp; Picks'!$BB$15=0),5,0)))))</f>
        <v>0</v>
      </c>
      <c r="Q31" s="1">
        <f>IF('Games &amp; Picks'!E16="x","",IF($B31="","",IF(AND('Games &amp; Picks'!$AI$16='Games &amp; Picks'!$E$16,'Games &amp; Picks'!$BB$16=1,'Games &amp; Picks'!$AI$16='Games &amp; Picks'!$BC$16),10,IF(AND('Games &amp; Picks'!$AI$16='Games &amp; Picks'!$E$16,'Games &amp; Picks'!$BB$16=1),5,IF(AND('Games &amp; Picks'!$AI$16='Games &amp; Picks'!$E$16,'Games &amp; Picks'!$BB$16=0),5,0)))))</f>
        <v>5</v>
      </c>
      <c r="R31" s="1">
        <f>IF('Games &amp; Picks'!E17="x","",IF($B31="","",IF(AND('Games &amp; Picks'!$AI$17='Games &amp; Picks'!$E$17,'Games &amp; Picks'!$BB$17=1,'Games &amp; Picks'!$AI$17='Games &amp; Picks'!$BC$17),10,IF(AND('Games &amp; Picks'!$AI$17='Games &amp; Picks'!$E$17,'Games &amp; Picks'!$BB$17=1),5,IF(AND('Games &amp; Picks'!$AI$17='Games &amp; Picks'!$E$17,'Games &amp; Picks'!$BB$17=0),5,0)))))</f>
        <v>5</v>
      </c>
      <c r="S31" s="1">
        <f>IF('Games &amp; Picks'!E18="x","",IF($B31="","",IF(AND('Games &amp; Picks'!$AI$18='Games &amp; Picks'!$E$18,'Games &amp; Picks'!$BB$18=1,'Games &amp; Picks'!$AI$18='Games &amp; Picks'!$BC$18),10,IF(AND('Games &amp; Picks'!$AI$18='Games &amp; Picks'!$E$18,'Games &amp; Picks'!$BB$18=1),5,IF(AND('Games &amp; Picks'!$AI$18='Games &amp; Picks'!$E$18,'Games &amp; Picks'!$BB$18=0),5,0)))))</f>
        <v>5</v>
      </c>
      <c r="T31" s="22">
        <f>IF('Games &amp; Picks'!E19="x","",IF($B31="","",IF(AND('Games &amp; Picks'!$AI$19='Games &amp; Picks'!$E$19,'Games &amp; Picks'!$BB$19=1,'Games &amp; Picks'!$AI$19='Games &amp; Picks'!$BC$19),10,IF(AND('Games &amp; Picks'!$AI$19='Games &amp; Picks'!$E$19,'Games &amp; Picks'!$BB$19=1),5,IF(AND('Games &amp; Picks'!$AI$19='Games &amp; Picks'!$E$19,'Games &amp; Picks'!$BB$19=0),5,0)))))</f>
        <v>0</v>
      </c>
      <c r="U31" s="1">
        <f>IF('Games &amp; Picks'!E20="x","",IF($B31="","",IF(AND('Games &amp; Picks'!$AI$20='Games &amp; Picks'!$E$20,'Games &amp; Picks'!$BB$20=1,'Games &amp; Picks'!$AI$20='Games &amp; Picks'!$BC$20),10,IF(AND('Games &amp; Picks'!$AI$20='Games &amp; Picks'!$E$20,'Games &amp; Picks'!$BB$20=1),5,IF(AND('Games &amp; Picks'!$AI$20='Games &amp; Picks'!$E$20,'Games &amp; Picks'!$BB$20=0),5,0)))))</f>
        <v>0</v>
      </c>
      <c r="V31" s="1">
        <f>IF('Games &amp; Picks'!E21="x","",IF($B31="","",IF(AND('Games &amp; Picks'!$AI$21='Games &amp; Picks'!$E$21,'Games &amp; Picks'!$BB$21=1,'Games &amp; Picks'!$AI$21='Games &amp; Picks'!$BC$21),10,IF(AND('Games &amp; Picks'!$AI$21='Games &amp; Picks'!$E$21,'Games &amp; Picks'!$BB$21=1),5,IF(AND('Games &amp; Picks'!$AI$21='Games &amp; Picks'!$E$21,'Games &amp; Picks'!$BB$21=0),5,0)))))</f>
        <v>5</v>
      </c>
      <c r="W31" s="1">
        <f>IF('Games &amp; Picks'!E22="x","",IF($B31="","",IF(AND('Games &amp; Picks'!$AI$22='Games &amp; Picks'!$E$22,'Games &amp; Picks'!$BB$22=1,'Games &amp; Picks'!$AI$22='Games &amp; Picks'!$BC$22),10,IF(AND('Games &amp; Picks'!$AI$22='Games &amp; Picks'!$E$22,'Games &amp; Picks'!$BB$22=1),5,IF(AND('Games &amp; Picks'!$AI$22='Games &amp; Picks'!$E$22,'Games &amp; Picks'!$BB$22=0),5,0)))))</f>
        <v>10</v>
      </c>
      <c r="X31" s="3">
        <f>IF('Games &amp; Picks'!E23="x","",IF($B31="","",IF(AND('Games &amp; Picks'!$AI$23='Games &amp; Picks'!$E$23,'Games &amp; Picks'!$BB$23=1,'Games &amp; Picks'!$AI$23='Games &amp; Picks'!$BC$23),10,IF(AND('Games &amp; Picks'!$AI$23='Games &amp; Picks'!$E$23,'Games &amp; Picks'!$BB$23=1),5,IF(AND('Games &amp; Picks'!$AI$23='Games &amp; Picks'!$E$23,'Games &amp; Picks'!$BB$23=0),5,0)))))</f>
        <v>0</v>
      </c>
      <c r="Y31" s="1">
        <f>IF('Games &amp; Picks'!E24="x","",IF($B31="","",IF(AND('Games &amp; Picks'!$AI$24='Games &amp; Picks'!$E$24,'Games &amp; Picks'!$BB$24=1,'Games &amp; Picks'!$AI$24='Games &amp; Picks'!$BC$24),10,IF(AND('Games &amp; Picks'!$AI$24='Games &amp; Picks'!$E$24,'Games &amp; Picks'!$BB$24=1),5,IF(AND('Games &amp; Picks'!$AI$24='Games &amp; Picks'!$E$24,'Games &amp; Picks'!$BB$24=0),5,0)))))</f>
        <v>5</v>
      </c>
      <c r="Z31" s="1">
        <f>IF('Games &amp; Picks'!E25="x","",IF($B31="","",IF(AND('Games &amp; Picks'!$AI$25='Games &amp; Picks'!$E$25,'Games &amp; Picks'!$BB$25=1,'Games &amp; Picks'!$AI$25='Games &amp; Picks'!$BC$25),10,IF(AND('Games &amp; Picks'!$AI$25='Games &amp; Picks'!$E$25,'Games &amp; Picks'!$BB$25=1),5,IF(AND('Games &amp; Picks'!$AI$25='Games &amp; Picks'!$E$25,'Games &amp; Picks'!$BB$25=0),5,0)))))</f>
        <v>0</v>
      </c>
      <c r="AA31" s="1">
        <f>IF('Games &amp; Picks'!E26="x","",IF($B31="","",IF(AND('Games &amp; Picks'!$AI$26='Games &amp; Picks'!$E$26,'Games &amp; Picks'!$BB$26=1,'Games &amp; Picks'!$AI$26='Games &amp; Picks'!$BC$26),10,IF(AND('Games &amp; Picks'!$AI$26='Games &amp; Picks'!$E$26,'Games &amp; Picks'!$BB$26=1),5,IF(AND('Games &amp; Picks'!$AI$26='Games &amp; Picks'!$E$26,'Games &amp; Picks'!$BB$26=0),5,0)))))</f>
        <v>0</v>
      </c>
      <c r="AB31" s="1">
        <f>IF('Games &amp; Picks'!E27="x","",IF($B31="","",IF(AND('Games &amp; Picks'!$AI$27='Games &amp; Picks'!$E$27,'Games &amp; Picks'!$BB$27=1,'Games &amp; Picks'!$AI$27='Games &amp; Picks'!$BC$27),10,IF(AND('Games &amp; Picks'!$AI$27='Games &amp; Picks'!$E$27,'Games &amp; Picks'!$BB$27=1),5,IF(AND('Games &amp; Picks'!$AI$27='Games &amp; Picks'!$E$27,'Games &amp; Picks'!$BB$27=0),5,0)))))</f>
        <v>5</v>
      </c>
      <c r="AC31" s="1">
        <f>IF('Games &amp; Picks'!E28="x","",IF($B31="","",IF(AND('Games &amp; Picks'!$AI$28='Games &amp; Picks'!$E$28,'Games &amp; Picks'!$BB$28=1,'Games &amp; Picks'!$AI$28='Games &amp; Picks'!$BC$28),14,IF(AND('Games &amp; Picks'!$AI$28='Games &amp; Picks'!$E$28,'Games &amp; Picks'!$BB$28=1),7,IF(AND('Games &amp; Picks'!$AI$28='Games &amp; Picks'!$E$28,'Games &amp; Picks'!$BB$28=0),7,0)))))</f>
        <v>0</v>
      </c>
      <c r="AD31">
        <f>IF('Games &amp; Picks'!E29="x","",IF($B31="","",IF(AND('Games &amp; Picks'!$AI$29='Games &amp; Picks'!$E$29,'Games &amp; Picks'!$BB$29=1,'Games &amp; Picks'!$AI$29='Games &amp; Picks'!$BC$29),10,IF(AND('Games &amp; Picks'!$AI$29='Games &amp; Picks'!$E$29,'Games &amp; Picks'!$BB$29=1),5,IF(AND('Games &amp; Picks'!$AI$29='Games &amp; Picks'!$E$29,'Games &amp; Picks'!$BB$29=0),5,0)))))</f>
        <v>0</v>
      </c>
      <c r="AE31" s="1">
        <f>IF('Games &amp; Picks'!E30="x","",IF($B31="","",IF(AND('Games &amp; Picks'!$AI$30='Games &amp; Picks'!$E$30,'Games &amp; Picks'!$BB$30=1,'Games &amp; Picks'!$AI$30='Games &amp; Picks'!$BC$30),10,IF(AND('Games &amp; Picks'!$AI$30='Games &amp; Picks'!$E$30,'Games &amp; Picks'!$BB$30=1),5,IF(AND('Games &amp; Picks'!$AI$30='Games &amp; Picks'!$E$30,'Games &amp; Picks'!$BB$30=0),5,0)))))</f>
        <v>0</v>
      </c>
      <c r="AF31" s="1">
        <f>IF('Games &amp; Picks'!E31="x","",IF($B31="","",IF(AND('Games &amp; Picks'!$AI$31='Games &amp; Picks'!$E$31,'Games &amp; Picks'!$BB$31=1,'Games &amp; Picks'!$AI$31='Games &amp; Picks'!$BC$31),10,IF(AND('Games &amp; Picks'!$AI$31='Games &amp; Picks'!$E$31,'Games &amp; Picks'!$BB$31=1),5,IF(AND('Games &amp; Picks'!$AI$31='Games &amp; Picks'!$E$31,'Games &amp; Picks'!$BB$31=0),5,0)))))</f>
        <v>0</v>
      </c>
      <c r="AG31" s="1">
        <f>IF('Games &amp; Picks'!E32="x","",IF($B31="","",IF(AND('Games &amp; Picks'!$AI$32='Games &amp; Picks'!$E$32,'Games &amp; Picks'!$BB$32=1,'Games &amp; Picks'!$AI$32='Games &amp; Picks'!$BC$32),10,IF(AND('Games &amp; Picks'!$AI$32='Games &amp; Picks'!$E$32,'Games &amp; Picks'!$BB$32=1),5,IF(AND('Games &amp; Picks'!$AI$32='Games &amp; Picks'!$E$32,'Games &amp; Picks'!$BB$32=0),5,0)))))</f>
        <v>5</v>
      </c>
      <c r="AH31" s="1">
        <f>IF('Games &amp; Picks'!E33="x","",IF($B31="","",IF(AND('Games &amp; Picks'!$AI$33='Games &amp; Picks'!$E$33,'Games &amp; Picks'!$BB$33=1,'Games &amp; Picks'!$AI$33='Games &amp; Picks'!$BC$33),20,IF(AND('Games &amp; Picks'!$AI$33='Games &amp; Picks'!$E$33,'Games &amp; Picks'!$BB$33=1),10,IF(AND('Games &amp; Picks'!$AI$33='Games &amp; Picks'!$E$33,'Games &amp; Picks'!$BB$33=0),10,0)))))</f>
        <v>0</v>
      </c>
      <c r="AI31" s="1">
        <f>IF('Games &amp; Picks'!E34="x","",IF($B31="","",IF(AND('Games &amp; Picks'!$AI$34='Games &amp; Picks'!$E$34,'Games &amp; Picks'!$BB$34=1,'Games &amp; Picks'!$AI$34='Games &amp; Picks'!$BC$34),10,IF(AND('Games &amp; Picks'!$AI$34='Games &amp; Picks'!$E$34,'Games &amp; Picks'!$BB$34=1),5,IF(AND('Games &amp; Picks'!$AI$34='Games &amp; Picks'!$E$34,'Games &amp; Picks'!$BB$34=0),5,0)))))</f>
        <v>0</v>
      </c>
      <c r="AJ31" s="1">
        <f>IF('Games &amp; Picks'!E35="x","",IF($B31="","",IF(AND('Games &amp; Picks'!$AI$35='Games &amp; Picks'!$E$35,'Games &amp; Picks'!$BB$35=1,'Games &amp; Picks'!$AI$35='Games &amp; Picks'!$BC$35),14,IF(AND('Games &amp; Picks'!$AI$35='Games &amp; Picks'!$E$35,'Games &amp; Picks'!$BB$35=1),7,IF(AND('Games &amp; Picks'!$AI$35='Games &amp; Picks'!$E$35,'Games &amp; Picks'!$BB$35=0),7,0)))))</f>
        <v>0</v>
      </c>
      <c r="AK31" s="1">
        <f>IF('Games &amp; Picks'!E36="x","",IF($B31="","",IF(AND('Games &amp; Picks'!$AI$36='Games &amp; Picks'!$E$36,'Games &amp; Picks'!$BB$36=1,'Games &amp; Picks'!$AI$36='Games &amp; Picks'!$BC$36),30,IF(AND('Games &amp; Picks'!$AI$36='Games &amp; Picks'!$E$36,'Games &amp; Picks'!$BB$36=1),15,IF(AND('Games &amp; Picks'!$AI$36='Games &amp; Picks'!$E$36,'Games &amp; Picks'!$BB$36=0),15,0)))))</f>
        <v>15</v>
      </c>
      <c r="AL31" s="47">
        <f>IF('Games &amp; Picks'!E37="x","",IF($B31="","",IF(AND('Games &amp; Picks'!$AI$37='Games &amp; Picks'!$E$37,'Games &amp; Picks'!$BB$37=1,'Games &amp; Picks'!$AI$37='Games &amp; Picks'!$BC$37),30,IF(AND('Games &amp; Picks'!$AI$37='Games &amp; Picks'!$E$37,'Games &amp; Picks'!$BB$37=1),15,IF(AND('Games &amp; Picks'!$AI$37='Games &amp; Picks'!$E$37,'Games &amp; Picks'!$BB$37=0),15,0)))))</f>
        <v>0</v>
      </c>
      <c r="AM31" s="47">
        <f>IF('Games &amp; Picks'!E38="x","",IF($B31="","",IF(AND('Games &amp; Picks'!$AI$38='Games &amp; Picks'!$E$38,'Games &amp; Picks'!$BB$38=1,'Games &amp; Picks'!$AI$38='Games &amp; Picks'!$BC$38),10,IF(AND('Games &amp; Picks'!$AI$38='Games &amp; Picks'!$E$38,'Games &amp; Picks'!$BB$38=1),5,IF(AND('Games &amp; Picks'!$AI$38='Games &amp; Picks'!$E$38,'Games &amp; Picks'!$BB$38=0),5,0)))))</f>
        <v>5</v>
      </c>
      <c r="AN31" s="1">
        <f>IF('Games &amp; Picks'!E39="x","",IF($B31="","",IF(AND('Games &amp; Picks'!$AI$39='Games &amp; Picks'!$E$39,'Games &amp; Picks'!$BB$39=1,'Games &amp; Picks'!$AI$39='Games &amp; Picks'!$BC$39),20,IF(AND('Games &amp; Picks'!$AI$39='Games &amp; Picks'!$E$39,'Games &amp; Picks'!$BB$39=1),10,IF(AND('Games &amp; Picks'!$AI$39='Games &amp; Picks'!$E$39,'Games &amp; Picks'!$BB$39=0),10,0)))))</f>
        <v>10</v>
      </c>
      <c r="AO31" s="1">
        <f>IF('Games &amp; Picks'!E40="x","",IF($B31="","",IF(AND('Games &amp; Picks'!$AI$40='Games &amp; Picks'!$E$40,'Games &amp; Picks'!$BB$40=1,'Games &amp; Picks'!$AI$40='Games &amp; Picks'!$BC$40),20,IF(AND('Games &amp; Picks'!$AI$40='Games &amp; Picks'!$E$40,'Games &amp; Picks'!$BB$40=1),10,IF(AND('Games &amp; Picks'!$AI$40='Games &amp; Picks'!$E$40,'Games &amp; Picks'!$BB$40=0),10,0)))))</f>
        <v>10</v>
      </c>
      <c r="AP31" s="1">
        <f>IF('Games &amp; Picks'!E41="x","",IF($B31="","",IF(AND('Games &amp; Picks'!$AI$41='Games &amp; Picks'!$E$41,'Games &amp; Picks'!$BB$41=1,'Games &amp; Picks'!$AI$41='Games &amp; Picks'!$BC$41),20,IF(AND('Games &amp; Picks'!$AI$41='Games &amp; Picks'!$E$41,'Games &amp; Picks'!$BB$41=1),10,IF(AND('Games &amp; Picks'!$AI$41='Games &amp; Picks'!$E$41,'Games &amp; Picks'!$BB$41=0),10,0)))))</f>
        <v>10</v>
      </c>
      <c r="AQ31" s="19">
        <f>IF('Games &amp; Picks'!$E$42="x","",IF($B31="","",IF('Games &amp; Picks'!AI$42='Games &amp; Picks'!$E$42,30,0)))</f>
        <v>0</v>
      </c>
      <c r="AR31" s="62">
        <f>Streaks!AE$48</f>
        <v>0</v>
      </c>
      <c r="AS31" s="62">
        <f>IF('Games &amp; Picks'!$E$41="x","",IF($B31="","",IF('New Years Bonus'!AE$6=4,10,0)))</f>
        <v>0</v>
      </c>
      <c r="AT31" s="4">
        <f>IF('Games &amp; Picks'!E42="x","",IF($B31="","",IF('Playoff Bonus'!AE$4=2,15,0)))</f>
        <v>0</v>
      </c>
      <c r="AU31" s="50">
        <f t="shared" si="1"/>
        <v>130</v>
      </c>
      <c r="AV31" s="42">
        <f t="shared" si="2"/>
        <v>0.48780487804878048</v>
      </c>
      <c r="AW31" s="28">
        <f>IF(B31="","",HLOOKUP(B31,Streaks!$B$1:$AT$42,AX31,FALSE))</f>
        <v>0</v>
      </c>
      <c r="AX31" s="69">
        <f t="shared" si="3"/>
        <v>42</v>
      </c>
    </row>
    <row r="32" spans="1:50" x14ac:dyDescent="0.2">
      <c r="A32" s="62">
        <f t="shared" si="0"/>
        <v>21</v>
      </c>
      <c r="B32" s="63" t="str">
        <f>IF('Games &amp; Picks'!AJ$1="","",'Games &amp; Picks'!AJ$1)</f>
        <v>Emily Hatke</v>
      </c>
      <c r="C32" s="22">
        <f>IF('Games &amp; Picks'!E2="x","",IF($B32="","",IF(AND('Games &amp; Picks'!$AJ$2='Games &amp; Picks'!$E$2,'Games &amp; Picks'!$BB$2=1,'Games &amp; Picks'!$AJ$2='Games &amp; Picks'!$BC$2),10,IF(AND('Games &amp; Picks'!$AJ$2='Games &amp; Picks'!$E$2,'Games &amp; Picks'!$BB$2=1),5,IF(AND('Games &amp; Picks'!$AJ$2='Games &amp; Picks'!$E$2,'Games &amp; Picks'!$BB$2=0),5,0)))))</f>
        <v>5</v>
      </c>
      <c r="D32" s="22">
        <f>IF('Games &amp; Picks'!E3="x","",IF($B32="","",IF(AND('Games &amp; Picks'!$AJ$3='Games &amp; Picks'!$E$3,'Games &amp; Picks'!$BB$3=1,'Games &amp; Picks'!$AJ$3='Games &amp; Picks'!$BC$3),10,IF(AND('Games &amp; Picks'!$AJ$3='Games &amp; Picks'!$E$3,'Games &amp; Picks'!$BB$3=1),5,IF(AND('Games &amp; Picks'!$AJ$3='Games &amp; Picks'!$E$3,'Games &amp; Picks'!$BB$3=0),5,0)))))</f>
        <v>0</v>
      </c>
      <c r="E32" s="22">
        <f>IF('Games &amp; Picks'!E4="x","",IF($B32="","",IF(AND('Games &amp; Picks'!$AJ$4='Games &amp; Picks'!$E$4,'Games &amp; Picks'!$BB$4=1,'Games &amp; Picks'!$AJ$4='Games &amp; Picks'!$BC$4),10,IF(AND('Games &amp; Picks'!$AJ$4='Games &amp; Picks'!$E$4,'Games &amp; Picks'!$BB$4=1),5,IF(AND('Games &amp; Picks'!$AJ$4='Games &amp; Picks'!$E$4,'Games &amp; Picks'!$BB$4=0),5,0)))))</f>
        <v>0</v>
      </c>
      <c r="F32" s="1">
        <f>IF('Games &amp; Picks'!E5="x","",IF($B32="","",IF(AND('Games &amp; Picks'!$AJ$5='Games &amp; Picks'!$E$5,'Games &amp; Picks'!$BB$5=1,'Games &amp; Picks'!$AJ$5='Games &amp; Picks'!$BC$5),10,IF(AND('Games &amp; Picks'!$AJ$5='Games &amp; Picks'!$E$5,'Games &amp; Picks'!$BB$5=1),5,IF(AND('Games &amp; Picks'!$AJ$5='Games &amp; Picks'!$E$5,'Games &amp; Picks'!$BB$5=0),5,0)))))</f>
        <v>0</v>
      </c>
      <c r="G32" s="1">
        <f>IF('Games &amp; Picks'!E6="x","",IF($B32="","",IF(AND('Games &amp; Picks'!$AJ$6='Games &amp; Picks'!$E$6,'Games &amp; Picks'!$BB$6=1,'Games &amp; Picks'!$AJ$6='Games &amp; Picks'!$BC$6),10,IF(AND('Games &amp; Picks'!$AJ$6='Games &amp; Picks'!$E$6,'Games &amp; Picks'!$BB$6=1),5,IF(AND('Games &amp; Picks'!$AJ$6='Games &amp; Picks'!$E$6,'Games &amp; Picks'!$BB$6=0),5,0)))))</f>
        <v>5</v>
      </c>
      <c r="H32" s="1">
        <f>IF('Games &amp; Picks'!E7="x","",IF($B32="","",IF(AND('Games &amp; Picks'!$AJ$7='Games &amp; Picks'!$E$7,'Games &amp; Picks'!$BB$7=1,'Games &amp; Picks'!$AJ$7='Games &amp; Picks'!$BC$7),10,IF(AND('Games &amp; Picks'!$AJ$7='Games &amp; Picks'!$E$7,'Games &amp; Picks'!$BB$7=1),5,IF(AND('Games &amp; Picks'!$AJ$7='Games &amp; Picks'!$E$7,'Games &amp; Picks'!$BB$7=0),5,0)))))</f>
        <v>5</v>
      </c>
      <c r="I32" s="1">
        <f>IF('Games &amp; Picks'!E8="x","",IF($B32="","",IF(AND('Games &amp; Picks'!$AJ$8='Games &amp; Picks'!$E$8,'Games &amp; Picks'!$BB$8=1,'Games &amp; Picks'!$AJ$8='Games &amp; Picks'!$BC$8),10,IF(AND('Games &amp; Picks'!$AJ$8='Games &amp; Picks'!$E$8,'Games &amp; Picks'!$BB$8=1),5,IF(AND('Games &amp; Picks'!$AJ$8='Games &amp; Picks'!$E$8,'Games &amp; Picks'!$BB$8=0),5,0)))))</f>
        <v>5</v>
      </c>
      <c r="J32" s="1">
        <f>IF('Games &amp; Picks'!E9="x","",IF($B32="","",IF(AND('Games &amp; Picks'!$AJ$9='Games &amp; Picks'!$E$9,'Games &amp; Picks'!$BB$9=1,'Games &amp; Picks'!$AJ$9='Games &amp; Picks'!$BC$9),10,IF(AND('Games &amp; Picks'!$AJ$9='Games &amp; Picks'!$E$9,'Games &amp; Picks'!$BB$9=1),5,IF(AND('Games &amp; Picks'!$AJ$9='Games &amp; Picks'!$E$9,'Games &amp; Picks'!$BB$9=0),5,0)))))</f>
        <v>5</v>
      </c>
      <c r="K32" s="1">
        <f>IF('Games &amp; Picks'!E10="x","",IF($B32="","",IF(AND('Games &amp; Picks'!$AJ$10='Games &amp; Picks'!$E$10,'Games &amp; Picks'!$BB$10=1,'Games &amp; Picks'!$AJ$10='Games &amp; Picks'!$BC$10),10,IF(AND('Games &amp; Picks'!$AJ$10='Games &amp; Picks'!$E$10,'Games &amp; Picks'!$BB$10=1),5,IF(AND('Games &amp; Picks'!$AJ$10='Games &amp; Picks'!$E$10,'Games &amp; Picks'!$BB$10=0),5,0)))))</f>
        <v>0</v>
      </c>
      <c r="L32" s="1">
        <f>IF('Games &amp; Picks'!E11="x","",IF($B32="","",IF(AND('Games &amp; Picks'!$AJ$11='Games &amp; Picks'!$E$11,'Games &amp; Picks'!$BB$11=1,'Games &amp; Picks'!$AJ$11='Games &amp; Picks'!$BC$11),10,IF(AND('Games &amp; Picks'!$AJ$11='Games &amp; Picks'!$E$11,'Games &amp; Picks'!$BB$11=1),5,IF(AND('Games &amp; Picks'!$AJ$11='Games &amp; Picks'!$E$11,'Games &amp; Picks'!$BB$11=0),5,0)))))</f>
        <v>0</v>
      </c>
      <c r="M32" s="1">
        <f>IF('Games &amp; Picks'!E12="x","",IF($B32="","",IF(AND('Games &amp; Picks'!$AJ$12='Games &amp; Picks'!$E$12,'Games &amp; Picks'!$BB$12=1,'Games &amp; Picks'!$AJ$12='Games &amp; Picks'!$BC$12),10,IF(AND('Games &amp; Picks'!$AJ$12='Games &amp; Picks'!$E$12,'Games &amp; Picks'!$BB$12=1),5,IF(AND('Games &amp; Picks'!$AJ$12='Games &amp; Picks'!$E$12,'Games &amp; Picks'!$BB$12=0),5,0)))))</f>
        <v>0</v>
      </c>
      <c r="N32" s="1">
        <f>IF('Games &amp; Picks'!E13="x","",IF($B32="","",IF(AND('Games &amp; Picks'!$AJ$13='Games &amp; Picks'!$E$13,'Games &amp; Picks'!$BB$13=1,'Games &amp; Picks'!$AJ$13='Games &amp; Picks'!$BC$13),10,IF(AND('Games &amp; Picks'!$AJ$13='Games &amp; Picks'!$E$13,'Games &amp; Picks'!$BB$13=1),5,IF(AND('Games &amp; Picks'!$AJ$13='Games &amp; Picks'!$E$13,'Games &amp; Picks'!$BB$13=0),5,0)))))</f>
        <v>0</v>
      </c>
      <c r="O32" s="1">
        <f>IF('Games &amp; Picks'!E14="x","",IF($B32="","",IF(AND('Games &amp; Picks'!$AJ$14='Games &amp; Picks'!$E$14,'Games &amp; Picks'!$BB$14=1,'Games &amp; Picks'!$AJ$14='Games &amp; Picks'!$BC$14),10,IF(AND('Games &amp; Picks'!$AJ$14='Games &amp; Picks'!$E$14,'Games &amp; Picks'!$BB$14=1),5,IF(AND('Games &amp; Picks'!$AJ$14='Games &amp; Picks'!$E$14,'Games &amp; Picks'!$BB$14=0),5,0)))))</f>
        <v>5</v>
      </c>
      <c r="P32" s="1">
        <f>IF('Games &amp; Picks'!E15="x","",IF($B32="","",IF(AND('Games &amp; Picks'!$AJ$15='Games &amp; Picks'!$E$15,'Games &amp; Picks'!$BB$15=1,'Games &amp; Picks'!$AJ$15='Games &amp; Picks'!$BC$15),10,IF(AND('Games &amp; Picks'!$AJ$15='Games &amp; Picks'!$E$15,'Games &amp; Picks'!$BB$15=1),5,IF(AND('Games &amp; Picks'!$AJ$15='Games &amp; Picks'!$E$15,'Games &amp; Picks'!$BB$15=0),5,0)))))</f>
        <v>0</v>
      </c>
      <c r="Q32" s="1">
        <f>IF('Games &amp; Picks'!E16="x","",IF($B32="","",IF(AND('Games &amp; Picks'!$AJ$16='Games &amp; Picks'!$E$16,'Games &amp; Picks'!$BB$16=1,'Games &amp; Picks'!$AJ$16='Games &amp; Picks'!$BC$16),10,IF(AND('Games &amp; Picks'!$AJ$16='Games &amp; Picks'!$E$16,'Games &amp; Picks'!$BB$16=1),5,IF(AND('Games &amp; Picks'!$AJ$16='Games &amp; Picks'!$E$16,'Games &amp; Picks'!$BB$16=0),5,0)))))</f>
        <v>0</v>
      </c>
      <c r="R32" s="1">
        <f>IF('Games &amp; Picks'!E17="x","",IF($B32="","",IF(AND('Games &amp; Picks'!$AJ$17='Games &amp; Picks'!$E$17,'Games &amp; Picks'!$BB$17=1,'Games &amp; Picks'!$AJ$17='Games &amp; Picks'!$BC$17),10,IF(AND('Games &amp; Picks'!$AJ$17='Games &amp; Picks'!$E$17,'Games &amp; Picks'!$BB$17=1),5,IF(AND('Games &amp; Picks'!$AJ$17='Games &amp; Picks'!$E$17,'Games &amp; Picks'!$BB$17=0),5,0)))))</f>
        <v>0</v>
      </c>
      <c r="S32" s="1">
        <f>IF('Games &amp; Picks'!E18="x","",IF($B32="","",IF(AND('Games &amp; Picks'!$AJ$18='Games &amp; Picks'!$E$18,'Games &amp; Picks'!$BB$18=1,'Games &amp; Picks'!$AJ$18='Games &amp; Picks'!$BC$18),10,IF(AND('Games &amp; Picks'!$AJ$18='Games &amp; Picks'!$E$18,'Games &amp; Picks'!$BB$18=1),5,IF(AND('Games &amp; Picks'!$AJ$18='Games &amp; Picks'!$E$18,'Games &amp; Picks'!$BB$18=0),5,0)))))</f>
        <v>5</v>
      </c>
      <c r="T32" s="22">
        <f>IF('Games &amp; Picks'!E19="x","",IF($B32="","",IF(AND('Games &amp; Picks'!$AJ$19='Games &amp; Picks'!$E$19,'Games &amp; Picks'!$BB$19=1,'Games &amp; Picks'!$AJ$19='Games &amp; Picks'!$BC$19),10,IF(AND('Games &amp; Picks'!$AJ$19='Games &amp; Picks'!$E$19,'Games &amp; Picks'!$BB$19=1),5,IF(AND('Games &amp; Picks'!$AJ$19='Games &amp; Picks'!$E$19,'Games &amp; Picks'!$BB$19=0),5,0)))))</f>
        <v>0</v>
      </c>
      <c r="U32" s="1">
        <f>IF('Games &amp; Picks'!E20="x","",IF($B32="","",IF(AND('Games &amp; Picks'!$AJ$20='Games &amp; Picks'!$E$20,'Games &amp; Picks'!$BB$20=1,'Games &amp; Picks'!$AJ$20='Games &amp; Picks'!$BC$20),10,IF(AND('Games &amp; Picks'!$AJ$20='Games &amp; Picks'!$E$20,'Games &amp; Picks'!$BB$20=1),5,IF(AND('Games &amp; Picks'!$AJ$20='Games &amp; Picks'!$E$20,'Games &amp; Picks'!$BB$20=0),5,0)))))</f>
        <v>0</v>
      </c>
      <c r="V32" s="1">
        <f>IF('Games &amp; Picks'!E21="x","",IF($B32="","",IF(AND('Games &amp; Picks'!$AJ$21='Games &amp; Picks'!$E$21,'Games &amp; Picks'!$BB$21=1,'Games &amp; Picks'!$AJ$21='Games &amp; Picks'!$BC$21),10,IF(AND('Games &amp; Picks'!$AJ$21='Games &amp; Picks'!$E$21,'Games &amp; Picks'!$BB$21=1),5,IF(AND('Games &amp; Picks'!$AJ$21='Games &amp; Picks'!$E$21,'Games &amp; Picks'!$BB$21=0),5,0)))))</f>
        <v>0</v>
      </c>
      <c r="W32" s="1">
        <f>IF('Games &amp; Picks'!E22="x","",IF($B32="","",IF(AND('Games &amp; Picks'!$AJ$22='Games &amp; Picks'!$E$22,'Games &amp; Picks'!$BB$22=1,'Games &amp; Picks'!$AJ$22='Games &amp; Picks'!$BC$22),10,IF(AND('Games &amp; Picks'!$AJ$22='Games &amp; Picks'!$E$22,'Games &amp; Picks'!$BB$22=1),5,IF(AND('Games &amp; Picks'!$AJ$22='Games &amp; Picks'!$E$22,'Games &amp; Picks'!$BB$22=0),5,0)))))</f>
        <v>0</v>
      </c>
      <c r="X32" s="3">
        <f>IF('Games &amp; Picks'!E23="x","",IF($B32="","",IF(AND('Games &amp; Picks'!$AJ$23='Games &amp; Picks'!$E$23,'Games &amp; Picks'!$BB$23=1,'Games &amp; Picks'!$AJ$23='Games &amp; Picks'!$BC$23),10,IF(AND('Games &amp; Picks'!$AJ$23='Games &amp; Picks'!$E$23,'Games &amp; Picks'!$BB$23=1),5,IF(AND('Games &amp; Picks'!$AJ$23='Games &amp; Picks'!$E$23,'Games &amp; Picks'!$BB$23=0),5,0)))))</f>
        <v>0</v>
      </c>
      <c r="Y32" s="1">
        <f>IF('Games &amp; Picks'!E24="x","",IF($B32="","",IF(AND('Games &amp; Picks'!$AJ$24='Games &amp; Picks'!$E$24,'Games &amp; Picks'!$BB$24=1,'Games &amp; Picks'!$AJ$24='Games &amp; Picks'!$BC$24),10,IF(AND('Games &amp; Picks'!$AJ$24='Games &amp; Picks'!$E$24,'Games &amp; Picks'!$BB$24=1),5,IF(AND('Games &amp; Picks'!$AJ$24='Games &amp; Picks'!$E$24,'Games &amp; Picks'!$BB$24=0),5,0)))))</f>
        <v>5</v>
      </c>
      <c r="Z32" s="1">
        <f>IF('Games &amp; Picks'!E25="x","",IF($B32="","",IF(AND('Games &amp; Picks'!$AJ$25='Games &amp; Picks'!$E$25,'Games &amp; Picks'!$BB$25=1,'Games &amp; Picks'!$AJ$25='Games &amp; Picks'!$BC$25),10,IF(AND('Games &amp; Picks'!$AJ$25='Games &amp; Picks'!$E$25,'Games &amp; Picks'!$BB$25=1),5,IF(AND('Games &amp; Picks'!$AJ$25='Games &amp; Picks'!$E$25,'Games &amp; Picks'!$BB$25=0),5,0)))))</f>
        <v>0</v>
      </c>
      <c r="AA32" s="1">
        <f>IF('Games &amp; Picks'!E26="x","",IF($B32="","",IF(AND('Games &amp; Picks'!$AJ$26='Games &amp; Picks'!$E$26,'Games &amp; Picks'!$BB$26=1,'Games &amp; Picks'!$AJ$26='Games &amp; Picks'!$BC$26),10,IF(AND('Games &amp; Picks'!$AJ$26='Games &amp; Picks'!$E$26,'Games &amp; Picks'!$BB$26=1),5,IF(AND('Games &amp; Picks'!$AJ$26='Games &amp; Picks'!$E$26,'Games &amp; Picks'!$BB$26=0),5,0)))))</f>
        <v>5</v>
      </c>
      <c r="AB32" s="1">
        <f>IF('Games &amp; Picks'!E27="x","",IF($B32="","",IF(AND('Games &amp; Picks'!$AJ$27='Games &amp; Picks'!$E$27,'Games &amp; Picks'!$BB$27=1,'Games &amp; Picks'!$AJ$27='Games &amp; Picks'!$BC$27),10,IF(AND('Games &amp; Picks'!$AJ$27='Games &amp; Picks'!$E$27,'Games &amp; Picks'!$BB$27=1),5,IF(AND('Games &amp; Picks'!$AJ$27='Games &amp; Picks'!$E$27,'Games &amp; Picks'!$BB$27=0),5,0)))))</f>
        <v>5</v>
      </c>
      <c r="AC32" s="1">
        <f>IF('Games &amp; Picks'!E28="x","",IF($B32="","",IF(AND('Games &amp; Picks'!$AJ$28='Games &amp; Picks'!$E$28,'Games &amp; Picks'!$BB$28=1,'Games &amp; Picks'!$AJ$28='Games &amp; Picks'!$BC$28),14,IF(AND('Games &amp; Picks'!$AJ$28='Games &amp; Picks'!$E$28,'Games &amp; Picks'!$BB$28=1),7,IF(AND('Games &amp; Picks'!$AJ$28='Games &amp; Picks'!$E$28,'Games &amp; Picks'!$BB$28=0),7,0)))))</f>
        <v>7</v>
      </c>
      <c r="AD32">
        <f>IF('Games &amp; Picks'!E29="x","",IF($B32="","",IF(AND('Games &amp; Picks'!$AJ$29='Games &amp; Picks'!$E$29,'Games &amp; Picks'!$BB$29=1,'Games &amp; Picks'!$AJ$29='Games &amp; Picks'!$BC$29),10,IF(AND('Games &amp; Picks'!$AJ$29='Games &amp; Picks'!$E$29,'Games &amp; Picks'!$BB$29=1),5,IF(AND('Games &amp; Picks'!$AJ$29='Games &amp; Picks'!$E$29,'Games &amp; Picks'!$BB$29=0),5,0)))))</f>
        <v>5</v>
      </c>
      <c r="AE32" s="1">
        <f>IF('Games &amp; Picks'!E30="x","",IF($B32="","",IF(AND('Games &amp; Picks'!$AJ$30='Games &amp; Picks'!$E$30,'Games &amp; Picks'!$BB$30=1,'Games &amp; Picks'!$AJ$30='Games &amp; Picks'!$BC$30),10,IF(AND('Games &amp; Picks'!$AJ$30='Games &amp; Picks'!$E$30,'Games &amp; Picks'!$BB$30=1),5,IF(AND('Games &amp; Picks'!$AJ$30='Games &amp; Picks'!$E$30,'Games &amp; Picks'!$BB$30=0),5,0)))))</f>
        <v>5</v>
      </c>
      <c r="AF32" s="1">
        <f>IF('Games &amp; Picks'!E31="x","",IF($B32="","",IF(AND('Games &amp; Picks'!$AJ$31='Games &amp; Picks'!$E$31,'Games &amp; Picks'!$BB$31=1,'Games &amp; Picks'!$AJ$31='Games &amp; Picks'!$BC$31),10,IF(AND('Games &amp; Picks'!$AJ$31='Games &amp; Picks'!$E$31,'Games &amp; Picks'!$BB$31=1),5,IF(AND('Games &amp; Picks'!$AJ$31='Games &amp; Picks'!$E$31,'Games &amp; Picks'!$BB$31=0),5,0)))))</f>
        <v>5</v>
      </c>
      <c r="AG32" s="1">
        <f>IF('Games &amp; Picks'!E32="x","",IF($B$33="","",IF(AND('Games &amp; Picks'!$AJ$32='Games &amp; Picks'!$E$32,'Games &amp; Picks'!$BB$32=1,'Games &amp; Picks'!$AJ$32='Games &amp; Picks'!$BC$32),10,IF(AND('Games &amp; Picks'!$AJ$32='Games &amp; Picks'!$E$32,'Games &amp; Picks'!$BB$32=1),5,IF(AND('Games &amp; Picks'!$AJ$32='Games &amp; Picks'!$E$32,'Games &amp; Picks'!$BB$32=0),5,0)))))</f>
        <v>5</v>
      </c>
      <c r="AH32" s="1">
        <f>IF('Games &amp; Picks'!E33="x","",IF($B32="","",IF(AND('Games &amp; Picks'!$AJ$33='Games &amp; Picks'!$E$33,'Games &amp; Picks'!$BB$33=1,'Games &amp; Picks'!$AJ$33='Games &amp; Picks'!$BC$33),20,IF(AND('Games &amp; Picks'!$AJ$33='Games &amp; Picks'!$E$33,'Games &amp; Picks'!$BB$33=1),10,IF(AND('Games &amp; Picks'!$AJ$33='Games &amp; Picks'!$E$33,'Games &amp; Picks'!$BB$33=0),10,0)))))</f>
        <v>0</v>
      </c>
      <c r="AI32" s="1">
        <f>IF('Games &amp; Picks'!E34="x","",IF($B32="","",IF(AND('Games &amp; Picks'!$AJ$34='Games &amp; Picks'!$E$34,'Games &amp; Picks'!$BB$34=1,'Games &amp; Picks'!$AJ$34='Games &amp; Picks'!$BC$34),10,IF(AND('Games &amp; Picks'!$AJ$34='Games &amp; Picks'!$E$34,'Games &amp; Picks'!$BB$34=1),5,IF(AND('Games &amp; Picks'!$AJ$34='Games &amp; Picks'!$E$34,'Games &amp; Picks'!$BB$34=0),5,0)))))</f>
        <v>5</v>
      </c>
      <c r="AJ32" s="1">
        <f>IF('Games &amp; Picks'!E35="x","",IF($B32="","",IF(AND('Games &amp; Picks'!$AJ$35='Games &amp; Picks'!$E$35,'Games &amp; Picks'!$BB$35=1,'Games &amp; Picks'!$AJ$35='Games &amp; Picks'!$BC$35),14,IF(AND('Games &amp; Picks'!$AJ$35='Games &amp; Picks'!$E$35,'Games &amp; Picks'!$BB$35=1),7,IF(AND('Games &amp; Picks'!$AJ$35='Games &amp; Picks'!$E$35,'Games &amp; Picks'!$BB$35=0),7,0)))))</f>
        <v>0</v>
      </c>
      <c r="AK32" s="1">
        <f>IF('Games &amp; Picks'!E36="x","",IF($B32="","",IF(AND('Games &amp; Picks'!$AJ$36='Games &amp; Picks'!$E$36,'Games &amp; Picks'!$BB$36=1,'Games &amp; Picks'!$AJ$36='Games &amp; Picks'!$BC$36),30,IF(AND('Games &amp; Picks'!$AJ$36='Games &amp; Picks'!$E$36,'Games &amp; Picks'!$BB$36=1),15,IF(AND('Games &amp; Picks'!$AJ$36='Games &amp; Picks'!$E$36,'Games &amp; Picks'!$BB$36=0),15,0)))))</f>
        <v>15</v>
      </c>
      <c r="AL32" s="47">
        <f>IF('Games &amp; Picks'!E37="x","",IF($B32="","",IF(AND('Games &amp; Picks'!$AJ$37='Games &amp; Picks'!$E$37,'Games &amp; Picks'!$BB$37=1,'Games &amp; Picks'!$AJ$37='Games &amp; Picks'!$BC$37),30,IF(AND('Games &amp; Picks'!$AJ$37='Games &amp; Picks'!$E$37,'Games &amp; Picks'!$BB$37=1),15,IF(AND('Games &amp; Picks'!$AJ$37='Games &amp; Picks'!$E$37,'Games &amp; Picks'!$BB$37=0),15,0)))))</f>
        <v>15</v>
      </c>
      <c r="AM32" s="47">
        <f>IF('Games &amp; Picks'!E38="x","",IF($B32="","",IF(AND('Games &amp; Picks'!$AJ$38='Games &amp; Picks'!$E$38,'Games &amp; Picks'!$BB$38=1,'Games &amp; Picks'!$AJ$38='Games &amp; Picks'!$BC$38),10,IF(AND('Games &amp; Picks'!$AJ$38='Games &amp; Picks'!$E$38,'Games &amp; Picks'!$BB$38=1),5,IF(AND('Games &amp; Picks'!$AJ$38='Games &amp; Picks'!$E$38,'Games &amp; Picks'!$BB$38=0),5,0)))))</f>
        <v>0</v>
      </c>
      <c r="AN32" s="1">
        <f>IF('Games &amp; Picks'!E39="x","",IF($B32="","",IF(AND('Games &amp; Picks'!$AJ$39='Games &amp; Picks'!$E$39,'Games &amp; Picks'!$BB$39=1,'Games &amp; Picks'!$AJ$39='Games &amp; Picks'!$BC$39),20,IF(AND('Games &amp; Picks'!$AJ$39='Games &amp; Picks'!$E$39,'Games &amp; Picks'!$BB$39=1),10,IF(AND('Games &amp; Picks'!$AJ$39='Games &amp; Picks'!$E$39,'Games &amp; Picks'!$BB$39=0),10,0)))))</f>
        <v>10</v>
      </c>
      <c r="AO32" s="1">
        <f>IF('Games &amp; Picks'!E40="x","",IF($B32="","",IF(AND('Games &amp; Picks'!$AJ$40='Games &amp; Picks'!$E$40,'Games &amp; Picks'!$BB$40=1,'Games &amp; Picks'!$AJ$40='Games &amp; Picks'!$BC$40),20,IF(AND('Games &amp; Picks'!$AJ$40='Games &amp; Picks'!$E$40,'Games &amp; Picks'!$BB$40=1),10,IF(AND('Games &amp; Picks'!$AJ$40='Games &amp; Picks'!$E$40,'Games &amp; Picks'!$BB$40=0),10,0)))))</f>
        <v>0</v>
      </c>
      <c r="AP32" s="1">
        <f>IF('Games &amp; Picks'!E41="x","",IF($B32="","",IF(AND('Games &amp; Picks'!$AJ$41='Games &amp; Picks'!$E$41,'Games &amp; Picks'!$BB$41=1,'Games &amp; Picks'!$AJ$41='Games &amp; Picks'!$BC$41),20,IF(AND('Games &amp; Picks'!$AJ$41='Games &amp; Picks'!$E$41,'Games &amp; Picks'!$BB$41=1),10,IF(AND('Games &amp; Picks'!$AJ$41='Games &amp; Picks'!$E$41,'Games &amp; Picks'!$BB$41=0),10,0)))))</f>
        <v>10</v>
      </c>
      <c r="AQ32" s="19">
        <f>IF('Games &amp; Picks'!$E$42="x","",IF($B32="","",IF('Games &amp; Picks'!AJ$42='Games &amp; Picks'!$E$42,30,0)))</f>
        <v>0</v>
      </c>
      <c r="AR32" s="62">
        <f>Streaks!AF$48</f>
        <v>10</v>
      </c>
      <c r="AS32" s="62">
        <f>IF('Games &amp; Picks'!$E$41="x","",IF($B32="","",IF('New Years Bonus'!AF$6=4,10,0)))</f>
        <v>0</v>
      </c>
      <c r="AT32" s="4">
        <f>IF('Games &amp; Picks'!E42="x","",IF($B32="","",IF('Playoff Bonus'!AF$4=2,15,0)))</f>
        <v>0</v>
      </c>
      <c r="AU32" s="50">
        <f t="shared" si="1"/>
        <v>142</v>
      </c>
      <c r="AV32" s="42">
        <f t="shared" si="2"/>
        <v>0.48780487804878048</v>
      </c>
      <c r="AW32" s="28">
        <f>IF(B32="","",HLOOKUP(B32,Streaks!$B$1:$AT$42,AX32,FALSE))</f>
        <v>0</v>
      </c>
      <c r="AX32" s="69">
        <f t="shared" si="3"/>
        <v>42</v>
      </c>
    </row>
    <row r="33" spans="1:50" x14ac:dyDescent="0.2">
      <c r="A33" s="62">
        <f t="shared" si="0"/>
        <v>22</v>
      </c>
      <c r="B33" s="63" t="str">
        <f>IF('Games &amp; Picks'!AK$1="","",'Games &amp; Picks'!AK$1)</f>
        <v>David Huneck</v>
      </c>
      <c r="C33" s="22">
        <f>IF('Games &amp; Picks'!E2="x","",IF($B33="","",IF(AND('Games &amp; Picks'!$AK$2='Games &amp; Picks'!$E$2,'Games &amp; Picks'!$BB$2=1,'Games &amp; Picks'!$AK$2='Games &amp; Picks'!$BC$2),10,IF(AND('Games &amp; Picks'!$AK$2='Games &amp; Picks'!$E$2,'Games &amp; Picks'!$BB$2=1),5,IF(AND('Games &amp; Picks'!$AK$2='Games &amp; Picks'!$E$2,'Games &amp; Picks'!$BB$2=0),5,0)))))</f>
        <v>5</v>
      </c>
      <c r="D33" s="22">
        <f>IF('Games &amp; Picks'!E3="x","",IF($B33="","",IF(AND('Games &amp; Picks'!$AK$3='Games &amp; Picks'!$E$3,'Games &amp; Picks'!$BB$3=1,'Games &amp; Picks'!$AK$3='Games &amp; Picks'!$BC$3),10,IF(AND('Games &amp; Picks'!$AK$3='Games &amp; Picks'!$E$3,'Games &amp; Picks'!$BB$3=1),5,IF(AND('Games &amp; Picks'!$AK$3='Games &amp; Picks'!$E$3,'Games &amp; Picks'!$BB$3=0),5,0)))))</f>
        <v>0</v>
      </c>
      <c r="E33" s="22">
        <f>IF('Games &amp; Picks'!E4="x","",IF($B33="","",IF(AND('Games &amp; Picks'!$AK$4='Games &amp; Picks'!$E$4,'Games &amp; Picks'!$BB$4=1,'Games &amp; Picks'!$AK$4='Games &amp; Picks'!$BC$4),10,IF(AND('Games &amp; Picks'!$AK$4='Games &amp; Picks'!$E$4,'Games &amp; Picks'!$BB$4=1),5,IF(AND('Games &amp; Picks'!$AK$4='Games &amp; Picks'!$E$4,'Games &amp; Picks'!$BB$4=0),5,0)))))</f>
        <v>0</v>
      </c>
      <c r="F33" s="1">
        <f>IF('Games &amp; Picks'!E5="x","",IF($B33="","",IF(AND('Games &amp; Picks'!$AK$5='Games &amp; Picks'!$E$5,'Games &amp; Picks'!$BB$5=1,'Games &amp; Picks'!$AK$5='Games &amp; Picks'!$BC$5),10,IF(AND('Games &amp; Picks'!$AK$5='Games &amp; Picks'!$E$5,'Games &amp; Picks'!$BB$5=1),5,IF(AND('Games &amp; Picks'!$AK$5='Games &amp; Picks'!$E$5,'Games &amp; Picks'!$BB$5=0),5,0)))))</f>
        <v>0</v>
      </c>
      <c r="G33" s="1">
        <f>IF('Games &amp; Picks'!E6="x","",IF($B33="","",IF(AND('Games &amp; Picks'!$AK$6='Games &amp; Picks'!$E$6,'Games &amp; Picks'!$BB$6=1,'Games &amp; Picks'!$AK$6='Games &amp; Picks'!$BC$6),10,IF(AND('Games &amp; Picks'!$AK$6='Games &amp; Picks'!$E$6,'Games &amp; Picks'!$BB$6=1),5,IF(AND('Games &amp; Picks'!$AK$6='Games &amp; Picks'!$E$6,'Games &amp; Picks'!$BB$6=0),5,0)))))</f>
        <v>0</v>
      </c>
      <c r="H33" s="1">
        <f>IF('Games &amp; Picks'!E7="x","",IF($B33="","",IF(AND('Games &amp; Picks'!$AK$7='Games &amp; Picks'!$E$7,'Games &amp; Picks'!$BB$7=1,'Games &amp; Picks'!$AK$7='Games &amp; Picks'!$BC$7),10,IF(AND('Games &amp; Picks'!$AK$7='Games &amp; Picks'!$E$7,'Games &amp; Picks'!$BB$7=1),5,IF(AND('Games &amp; Picks'!$AK$7='Games &amp; Picks'!$E$7,'Games &amp; Picks'!$BB$7=0),5,0)))))</f>
        <v>5</v>
      </c>
      <c r="I33" s="1">
        <f>IF('Games &amp; Picks'!E8="x","",IF($B33="","",IF(AND('Games &amp; Picks'!$AK$8='Games &amp; Picks'!$E$8,'Games &amp; Picks'!$BB$8=1,'Games &amp; Picks'!$AK$8='Games &amp; Picks'!$BC$8),10,IF(AND('Games &amp; Picks'!$AK$8='Games &amp; Picks'!$E$8,'Games &amp; Picks'!$BB$8=1),5,IF(AND('Games &amp; Picks'!$AK$8='Games &amp; Picks'!$E$8,'Games &amp; Picks'!$BB$8=0),5,0)))))</f>
        <v>5</v>
      </c>
      <c r="J33" s="1">
        <f>IF('Games &amp; Picks'!E9="x","",IF($B33="","",IF(AND('Games &amp; Picks'!$AK$9='Games &amp; Picks'!$E$9,'Games &amp; Picks'!$BB$9=1,'Games &amp; Picks'!$AK$9='Games &amp; Picks'!$BC$9),10,IF(AND('Games &amp; Picks'!$AK$9='Games &amp; Picks'!$E$9,'Games &amp; Picks'!$BB$9=1),5,IF(AND('Games &amp; Picks'!$AK$9='Games &amp; Picks'!$E$9,'Games &amp; Picks'!$BB$9=0),5,0)))))</f>
        <v>0</v>
      </c>
      <c r="K33" s="1">
        <f>IF('Games &amp; Picks'!E10="x","",IF($B33="","",IF(AND('Games &amp; Picks'!$AK$10='Games &amp; Picks'!$E$10,'Games &amp; Picks'!$BB$10=1,'Games &amp; Picks'!$AK$10='Games &amp; Picks'!$BC$10),10,IF(AND('Games &amp; Picks'!$AK$10='Games &amp; Picks'!$E$10,'Games &amp; Picks'!$BB$10=1),5,IF(AND('Games &amp; Picks'!$AK$10='Games &amp; Picks'!$E$10,'Games &amp; Picks'!$BB$10=0),5,0)))))</f>
        <v>10</v>
      </c>
      <c r="L33" s="1">
        <f>IF('Games &amp; Picks'!E11="x","",IF($B33="","",IF(AND('Games &amp; Picks'!$AK$11='Games &amp; Picks'!$E$11,'Games &amp; Picks'!$BB$11=1,'Games &amp; Picks'!$AK$11='Games &amp; Picks'!$BC$11),10,IF(AND('Games &amp; Picks'!$AK$11='Games &amp; Picks'!$E$11,'Games &amp; Picks'!$BB$11=1),5,IF(AND('Games &amp; Picks'!$AK$11='Games &amp; Picks'!$E$11,'Games &amp; Picks'!$BB$11=0),5,0)))))</f>
        <v>5</v>
      </c>
      <c r="M33" s="1">
        <f>IF('Games &amp; Picks'!E12="x","",IF($B33="","",IF(AND('Games &amp; Picks'!$AK$12='Games &amp; Picks'!$E$12,'Games &amp; Picks'!$BB$12=1,'Games &amp; Picks'!$AK$12='Games &amp; Picks'!$BC$12),10,IF(AND('Games &amp; Picks'!$AK$12='Games &amp; Picks'!$E$12,'Games &amp; Picks'!$BB$12=1),5,IF(AND('Games &amp; Picks'!$AK$12='Games &amp; Picks'!$E$12,'Games &amp; Picks'!$BB$12=0),5,0)))))</f>
        <v>0</v>
      </c>
      <c r="N33" s="1">
        <f>IF('Games &amp; Picks'!E13="x","",IF($B33="","",IF(AND('Games &amp; Picks'!$AK$13='Games &amp; Picks'!$E$13,'Games &amp; Picks'!$BB$13=1,'Games &amp; Picks'!$AK$13='Games &amp; Picks'!$BC$13),10,IF(AND('Games &amp; Picks'!$AK$13='Games &amp; Picks'!$E$13,'Games &amp; Picks'!$BB$13=1),5,IF(AND('Games &amp; Picks'!$AK$13='Games &amp; Picks'!$E$13,'Games &amp; Picks'!$BB$13=0),5,0)))))</f>
        <v>5</v>
      </c>
      <c r="O33" s="1">
        <f>IF('Games &amp; Picks'!E14="x","",IF($B33="","",IF(AND('Games &amp; Picks'!$AK$14='Games &amp; Picks'!$E$14,'Games &amp; Picks'!$BB$14=1,'Games &amp; Picks'!$AK$14='Games &amp; Picks'!$BC$14),10,IF(AND('Games &amp; Picks'!$AK$14='Games &amp; Picks'!$E$14,'Games &amp; Picks'!$BB$14=1),5,IF(AND('Games &amp; Picks'!$AK$14='Games &amp; Picks'!$E$14,'Games &amp; Picks'!$BB$14=0),5,0)))))</f>
        <v>0</v>
      </c>
      <c r="P33" s="1">
        <f>IF('Games &amp; Picks'!E15="x","",IF($B33="","",IF(AND('Games &amp; Picks'!$AK$15='Games &amp; Picks'!$E$15,'Games &amp; Picks'!$BB$15=1,'Games &amp; Picks'!$AK$15='Games &amp; Picks'!$BC$15),10,IF(AND('Games &amp; Picks'!$AK$15='Games &amp; Picks'!$E$15,'Games &amp; Picks'!$BB$15=1),5,IF(AND('Games &amp; Picks'!$AK$15='Games &amp; Picks'!$E$15,'Games &amp; Picks'!$BB$15=0),5,0)))))</f>
        <v>5</v>
      </c>
      <c r="Q33" s="1">
        <f>IF('Games &amp; Picks'!E16="x","",IF($B33="","",IF(AND('Games &amp; Picks'!$AK$16='Games &amp; Picks'!$E$16,'Games &amp; Picks'!$BB$16=1,'Games &amp; Picks'!$AK$16='Games &amp; Picks'!$BC$16),10,IF(AND('Games &amp; Picks'!$AK$16='Games &amp; Picks'!$E$16,'Games &amp; Picks'!$BB$16=1),5,IF(AND('Games &amp; Picks'!$AK$16='Games &amp; Picks'!$E$16,'Games &amp; Picks'!$BB$16=0),5,0)))))</f>
        <v>0</v>
      </c>
      <c r="R33" s="1">
        <f>IF('Games &amp; Picks'!E17="x","",IF($B33="","",IF(AND('Games &amp; Picks'!$AK$17='Games &amp; Picks'!$E$17,'Games &amp; Picks'!$BB$17=1,'Games &amp; Picks'!$AK$17='Games &amp; Picks'!$BC$17),10,IF(AND('Games &amp; Picks'!$AK$17='Games &amp; Picks'!$E$17,'Games &amp; Picks'!$BB$17=1),5,IF(AND('Games &amp; Picks'!$AK$17='Games &amp; Picks'!$E$17,'Games &amp; Picks'!$BB$17=0),5,0)))))</f>
        <v>5</v>
      </c>
      <c r="S33" s="1">
        <f>IF('Games &amp; Picks'!E18="x","",IF($B33="","",IF(AND('Games &amp; Picks'!$AK$18='Games &amp; Picks'!$E$18,'Games &amp; Picks'!$BB$18=1,'Games &amp; Picks'!$AK$18='Games &amp; Picks'!$BC$18),10,IF(AND('Games &amp; Picks'!$AK$18='Games &amp; Picks'!$E$18,'Games &amp; Picks'!$BB$18=1),5,IF(AND('Games &amp; Picks'!$AK$18='Games &amp; Picks'!$E$18,'Games &amp; Picks'!$BB$18=0),5,0)))))</f>
        <v>5</v>
      </c>
      <c r="T33" s="22">
        <f>IF('Games &amp; Picks'!E19="x","",IF($B33="","",IF(AND('Games &amp; Picks'!$AK$19='Games &amp; Picks'!$E$19,'Games &amp; Picks'!$BB$19=1,'Games &amp; Picks'!$AK$19='Games &amp; Picks'!$BC$19),10,IF(AND('Games &amp; Picks'!$AK$19='Games &amp; Picks'!$E$19,'Games &amp; Picks'!$BB$19=1),5,IF(AND('Games &amp; Picks'!$AK$19='Games &amp; Picks'!$E$19,'Games &amp; Picks'!$BB$19=0),5,0)))))</f>
        <v>0</v>
      </c>
      <c r="U33" s="1">
        <f>IF('Games &amp; Picks'!E20="x","",IF($B33="","",IF(AND('Games &amp; Picks'!$AK$20='Games &amp; Picks'!$E$20,'Games &amp; Picks'!$BB$20=1,'Games &amp; Picks'!$AK$20='Games &amp; Picks'!$BC$20),10,IF(AND('Games &amp; Picks'!$AK$20='Games &amp; Picks'!$E$20,'Games &amp; Picks'!$BB$20=1),5,IF(AND('Games &amp; Picks'!$AK$20='Games &amp; Picks'!$E$20,'Games &amp; Picks'!$BB$20=0),5,0)))))</f>
        <v>0</v>
      </c>
      <c r="V33" s="1">
        <f>IF('Games &amp; Picks'!E21="x","",IF($B33="","",IF(AND('Games &amp; Picks'!$AK$21='Games &amp; Picks'!$E$21,'Games &amp; Picks'!$BB$21=1,'Games &amp; Picks'!$AK$21='Games &amp; Picks'!$BC$21),10,IF(AND('Games &amp; Picks'!$AK$21='Games &amp; Picks'!$E$21,'Games &amp; Picks'!$BB$21=1),5,IF(AND('Games &amp; Picks'!$AK$21='Games &amp; Picks'!$E$21,'Games &amp; Picks'!$BB$21=0),5,0)))))</f>
        <v>0</v>
      </c>
      <c r="W33" s="1">
        <f>IF('Games &amp; Picks'!E22="x","",IF($B33="","",IF(AND('Games &amp; Picks'!$AK$22='Games &amp; Picks'!$E$22,'Games &amp; Picks'!$BB$22=1,'Games &amp; Picks'!$AK$22='Games &amp; Picks'!$BC$22),10,IF(AND('Games &amp; Picks'!$AK$22='Games &amp; Picks'!$E$22,'Games &amp; Picks'!$BB$22=1),5,IF(AND('Games &amp; Picks'!$AK$22='Games &amp; Picks'!$E$22,'Games &amp; Picks'!$BB$22=0),5,0)))))</f>
        <v>10</v>
      </c>
      <c r="X33" s="3">
        <f>IF('Games &amp; Picks'!E23="x","",IF($B33="","",IF(AND('Games &amp; Picks'!$AK$23='Games &amp; Picks'!$E$23,'Games &amp; Picks'!$BB$23=1,'Games &amp; Picks'!$AK$23='Games &amp; Picks'!$BC$23),10,IF(AND('Games &amp; Picks'!$AK$23='Games &amp; Picks'!$E$23,'Games &amp; Picks'!$BB$23=1),5,IF(AND('Games &amp; Picks'!$AK$23='Games &amp; Picks'!$E$23,'Games &amp; Picks'!$BB$23=0),5,0)))))</f>
        <v>5</v>
      </c>
      <c r="Y33" s="1">
        <f>IF('Games &amp; Picks'!E24="x","",IF($B33="","",IF(AND('Games &amp; Picks'!$AK$24='Games &amp; Picks'!$E$24,'Games &amp; Picks'!$BB$24=1,'Games &amp; Picks'!$AK$24='Games &amp; Picks'!$BC$24),10,IF(AND('Games &amp; Picks'!$AK$24='Games &amp; Picks'!$E$24,'Games &amp; Picks'!$BB$24=1),5,IF(AND('Games &amp; Picks'!$AK$24='Games &amp; Picks'!$E$24,'Games &amp; Picks'!$BB$24=0),5,0)))))</f>
        <v>0</v>
      </c>
      <c r="Z33" s="1">
        <f>IF('Games &amp; Picks'!E25="x","",IF($B33="","",IF(AND('Games &amp; Picks'!$AK$25='Games &amp; Picks'!$E$25,'Games &amp; Picks'!$BB$25=1,'Games &amp; Picks'!$AK$25='Games &amp; Picks'!$BC$25),10,IF(AND('Games &amp; Picks'!$AK$25='Games &amp; Picks'!$E$25,'Games &amp; Picks'!$BB$25=1),5,IF(AND('Games &amp; Picks'!$AK$25='Games &amp; Picks'!$E$25,'Games &amp; Picks'!$BB$25=0),5,0)))))</f>
        <v>0</v>
      </c>
      <c r="AA33" s="1">
        <f>IF('Games &amp; Picks'!E26="x","",IF($B33="","",IF(AND('Games &amp; Picks'!$AK$26='Games &amp; Picks'!$E$26,'Games &amp; Picks'!$BB$26=1,'Games &amp; Picks'!$AK$26='Games &amp; Picks'!$BC$26),10,IF(AND('Games &amp; Picks'!$AK$26='Games &amp; Picks'!$E$26,'Games &amp; Picks'!$BB$26=1),5,IF(AND('Games &amp; Picks'!$AK$26='Games &amp; Picks'!$E$26,'Games &amp; Picks'!$BB$26=0),5,0)))))</f>
        <v>5</v>
      </c>
      <c r="AB33" s="1">
        <f>IF('Games &amp; Picks'!E27="x","",IF($B33="","",IF(AND('Games &amp; Picks'!$AK$27='Games &amp; Picks'!$E$27,'Games &amp; Picks'!$BB$27=1,'Games &amp; Picks'!$AK$27='Games &amp; Picks'!$BC$27),10,IF(AND('Games &amp; Picks'!$AK$27='Games &amp; Picks'!$E$27,'Games &amp; Picks'!$BB$27=1),5,IF(AND('Games &amp; Picks'!$AK$27='Games &amp; Picks'!$E$27,'Games &amp; Picks'!$BB$27=0),5,0)))))</f>
        <v>5</v>
      </c>
      <c r="AC33" s="1">
        <f>IF('Games &amp; Picks'!E28="x","",IF($B33="","",IF(AND('Games &amp; Picks'!$AK$28='Games &amp; Picks'!$E$28,'Games &amp; Picks'!$BB$28=1,'Games &amp; Picks'!$AK$28='Games &amp; Picks'!$BC$28),14,IF(AND('Games &amp; Picks'!$AK$28='Games &amp; Picks'!$E$28,'Games &amp; Picks'!$BB$28=1),7,IF(AND('Games &amp; Picks'!$AK$28='Games &amp; Picks'!$E$28,'Games &amp; Picks'!$BB$28=0),7,0)))))</f>
        <v>0</v>
      </c>
      <c r="AD33">
        <f>IF('Games &amp; Picks'!E29="x","",IF($B33="","",IF(AND('Games &amp; Picks'!$AK$29='Games &amp; Picks'!$E$29,'Games &amp; Picks'!$BB$29=1,'Games &amp; Picks'!$AK$29='Games &amp; Picks'!$BC$29),10,IF(AND('Games &amp; Picks'!$AK$29='Games &amp; Picks'!$E$29,'Games &amp; Picks'!$BB$29=1),5,IF(AND('Games &amp; Picks'!$AK$29='Games &amp; Picks'!$E$29,'Games &amp; Picks'!$BB$29=0),5,0)))))</f>
        <v>0</v>
      </c>
      <c r="AE33" s="1">
        <f>IF('Games &amp; Picks'!E30="x","",IF($B33="","",IF(AND('Games &amp; Picks'!$AK$30='Games &amp; Picks'!$E$30,'Games &amp; Picks'!$BB$30=1,'Games &amp; Picks'!$AK$30='Games &amp; Picks'!$BC$30),10,IF(AND('Games &amp; Picks'!$AK$30='Games &amp; Picks'!$E$30,'Games &amp; Picks'!$BB$30=1),5,IF(AND('Games &amp; Picks'!$AK$30='Games &amp; Picks'!$E$30,'Games &amp; Picks'!$BB$30=0),5,0)))))</f>
        <v>5</v>
      </c>
      <c r="AF33" s="1">
        <f>IF('Games &amp; Picks'!E31="x","",IF($B33="","",IF(AND('Games &amp; Picks'!$AK$31='Games &amp; Picks'!$E$31,'Games &amp; Picks'!$BB$31=1,'Games &amp; Picks'!$AK$31='Games &amp; Picks'!$BC$31),10,IF(AND('Games &amp; Picks'!$AK$31='Games &amp; Picks'!$E$31,'Games &amp; Picks'!$BB$31=1),5,IF(AND('Games &amp; Picks'!$AK$31='Games &amp; Picks'!$E$31,'Games &amp; Picks'!$BB$31=0),5,0)))))</f>
        <v>5</v>
      </c>
      <c r="AG33" s="1">
        <f>IF('Games &amp; Picks'!E32="x","",IF($B33="","",IF(AND('Games &amp; Picks'!$AK$32='Games &amp; Picks'!$E$32,'Games &amp; Picks'!$BB$32=1,'Games &amp; Picks'!$AK$32='Games &amp; Picks'!$BC$32),10,IF(AND('Games &amp; Picks'!$AK$32='Games &amp; Picks'!$E$32,'Games &amp; Picks'!$BB$32=1),5,IF(AND('Games &amp; Picks'!$AK$32='Games &amp; Picks'!$E$32,'Games &amp; Picks'!$BB$32=0),5,0)))))</f>
        <v>5</v>
      </c>
      <c r="AH33" s="1">
        <f>IF('Games &amp; Picks'!E33="x","",IF($B33="","",IF(AND('Games &amp; Picks'!$AK$33='Games &amp; Picks'!$E$33,'Games &amp; Picks'!$BB$33=1,'Games &amp; Picks'!$AK$33='Games &amp; Picks'!$BC$33),20,IF(AND('Games &amp; Picks'!$AK$33='Games &amp; Picks'!$E$33,'Games &amp; Picks'!$BB$33=1),10,IF(AND('Games &amp; Picks'!$AK$33='Games &amp; Picks'!$E$33,'Games &amp; Picks'!$BB$33=0),10,0)))))</f>
        <v>0</v>
      </c>
      <c r="AI33" s="1">
        <f>IF('Games &amp; Picks'!E34="x","",IF($B33="","",IF(AND('Games &amp; Picks'!$AK$34='Games &amp; Picks'!$E$34,'Games &amp; Picks'!$BB$34=1,'Games &amp; Picks'!$AK$34='Games &amp; Picks'!$BC$34),10,IF(AND('Games &amp; Picks'!$AK$34='Games &amp; Picks'!$E$34,'Games &amp; Picks'!$BB$34=1),5,IF(AND('Games &amp; Picks'!$AK$34='Games &amp; Picks'!$E$34,'Games &amp; Picks'!$BB$34=0),5,0)))))</f>
        <v>5</v>
      </c>
      <c r="AJ33" s="1">
        <f>IF('Games &amp; Picks'!E35="x","",IF($B33="","",IF(AND('Games &amp; Picks'!$AK$35='Games &amp; Picks'!$E$35,'Games &amp; Picks'!$BB$35=1,'Games &amp; Picks'!$AK$35='Games &amp; Picks'!$BC$35),14,IF(AND('Games &amp; Picks'!$AK$35='Games &amp; Picks'!$E$35,'Games &amp; Picks'!$BB$35=1),7,IF(AND('Games &amp; Picks'!$AK$35='Games &amp; Picks'!$E$35,'Games &amp; Picks'!$BB$35=0),7,0)))))</f>
        <v>0</v>
      </c>
      <c r="AK33" s="1">
        <f>IF('Games &amp; Picks'!E36="x","",IF($B33="","",IF(AND('Games &amp; Picks'!$AK$36='Games &amp; Picks'!$E$36,'Games &amp; Picks'!$BB$36=1,'Games &amp; Picks'!$AK$36='Games &amp; Picks'!$BC$36),30,IF(AND('Games &amp; Picks'!$AK$36='Games &amp; Picks'!$E$36,'Games &amp; Picks'!$BB$36=1),15,IF(AND('Games &amp; Picks'!$AK$36='Games &amp; Picks'!$E$36,'Games &amp; Picks'!$BB$36=0),15,0)))))</f>
        <v>15</v>
      </c>
      <c r="AL33" s="47">
        <f>IF('Games &amp; Picks'!E37="x","",IF($B33="","",IF(AND('Games &amp; Picks'!$AK$37='Games &amp; Picks'!$E$37,'Games &amp; Picks'!$BB$37=1,'Games &amp; Picks'!$AK$37='Games &amp; Picks'!$BC$37),30,IF(AND('Games &amp; Picks'!$AK$37='Games &amp; Picks'!$E$37,'Games &amp; Picks'!$BB$37=1),15,IF(AND('Games &amp; Picks'!$AK$37='Games &amp; Picks'!$E$37,'Games &amp; Picks'!$BB$37=0),15,0)))))</f>
        <v>0</v>
      </c>
      <c r="AM33" s="47">
        <f>IF('Games &amp; Picks'!E38="x","",IF($B33="","",IF(AND('Games &amp; Picks'!$AK$38='Games &amp; Picks'!$E$38,'Games &amp; Picks'!$BB$38=1,'Games &amp; Picks'!$AK$38='Games &amp; Picks'!$BC$38),10,IF(AND('Games &amp; Picks'!$AK$38='Games &amp; Picks'!$E$38,'Games &amp; Picks'!$BB$38=1),5,IF(AND('Games &amp; Picks'!$AK$38='Games &amp; Picks'!$E$38,'Games &amp; Picks'!$BB$38=0),5,0)))))</f>
        <v>0</v>
      </c>
      <c r="AN33" s="1">
        <f>IF('Games &amp; Picks'!E39="x","",IF($B33="","",IF(AND('Games &amp; Picks'!$AK$39='Games &amp; Picks'!$E$39,'Games &amp; Picks'!$BB$39=1,'Games &amp; Picks'!$AK$39='Games &amp; Picks'!$BC$39),20,IF(AND('Games &amp; Picks'!$AK$39='Games &amp; Picks'!$E$39,'Games &amp; Picks'!$BB$39=1),10,IF(AND('Games &amp; Picks'!$AK$39='Games &amp; Picks'!$E$39,'Games &amp; Picks'!$BB$39=0),10,0)))))</f>
        <v>10</v>
      </c>
      <c r="AO33" s="1">
        <f>IF('Games &amp; Picks'!E40="x","",IF($B33="","",IF(AND('Games &amp; Picks'!$AK$40='Games &amp; Picks'!$E$40,'Games &amp; Picks'!$BB$40=1,'Games &amp; Picks'!$AK$40='Games &amp; Picks'!$BC$40),20,IF(AND('Games &amp; Picks'!$AK$40='Games &amp; Picks'!$E$40,'Games &amp; Picks'!$BB$40=1),10,IF(AND('Games &amp; Picks'!$AK$40='Games &amp; Picks'!$E$40,'Games &amp; Picks'!$BB$40=0),10,0)))))</f>
        <v>10</v>
      </c>
      <c r="AP33" s="1">
        <f>IF('Games &amp; Picks'!E41="x","",IF($B33="","",IF(AND('Games &amp; Picks'!$AK$41='Games &amp; Picks'!$E$41,'Games &amp; Picks'!$BB$41=1,'Games &amp; Picks'!$AK$41='Games &amp; Picks'!$BC$41),20,IF(AND('Games &amp; Picks'!$AK$41='Games &amp; Picks'!$E$41,'Games &amp; Picks'!$BB$41=1),10,IF(AND('Games &amp; Picks'!$AK$41='Games &amp; Picks'!$E$41,'Games &amp; Picks'!$BB$41=0),10,0)))))</f>
        <v>10</v>
      </c>
      <c r="AQ33" s="19">
        <f>IF('Games &amp; Picks'!$E$42="x","",IF($B33="","",IF('Games &amp; Picks'!AK$42='Games &amp; Picks'!$E$42,30,0)))</f>
        <v>0</v>
      </c>
      <c r="AR33" s="62">
        <f>Streaks!AG$48</f>
        <v>0</v>
      </c>
      <c r="AS33" s="62">
        <f>IF('Games &amp; Picks'!$E$41="x","",IF($B33="","",IF('New Years Bonus'!AG$6=4,10,0)))</f>
        <v>0</v>
      </c>
      <c r="AT33" s="4">
        <f>IF('Games &amp; Picks'!E42="x","",IF($B33="","",IF('Playoff Bonus'!AG$4=2,15,0)))</f>
        <v>0</v>
      </c>
      <c r="AU33" s="50">
        <f t="shared" si="1"/>
        <v>140</v>
      </c>
      <c r="AV33" s="42">
        <f t="shared" si="2"/>
        <v>0.51219512195121952</v>
      </c>
      <c r="AW33" s="28">
        <f>IF(B33="","",HLOOKUP(B33,Streaks!$B$1:$AT$42,AX33,FALSE))</f>
        <v>0</v>
      </c>
      <c r="AX33" s="69">
        <f t="shared" si="3"/>
        <v>42</v>
      </c>
    </row>
    <row r="34" spans="1:50" x14ac:dyDescent="0.2">
      <c r="A34" s="62">
        <f t="shared" si="0"/>
        <v>32</v>
      </c>
      <c r="B34" s="63" t="str">
        <f>IF('Games &amp; Picks'!AL$1="","",'Games &amp; Picks'!AL$1)</f>
        <v>Cortlin Simpson</v>
      </c>
      <c r="C34" s="22">
        <f>IF('Games &amp; Picks'!E2="x","",IF($B34="","",IF(AND('Games &amp; Picks'!$AL$2='Games &amp; Picks'!$E$2,'Games &amp; Picks'!$BB$2=1,'Games &amp; Picks'!$AL$2='Games &amp; Picks'!$BC$2),10,IF(AND('Games &amp; Picks'!$AL$2='Games &amp; Picks'!$E$2,'Games &amp; Picks'!$BB$2=1),5,IF(AND('Games &amp; Picks'!$AL$2='Games &amp; Picks'!$E$2,'Games &amp; Picks'!$BB$2=0),5,0)))))</f>
        <v>5</v>
      </c>
      <c r="D34" s="22">
        <f>IF('Games &amp; Picks'!E3="x","",IF($B34="","",IF(AND('Games &amp; Picks'!$AL$3='Games &amp; Picks'!$E$3,'Games &amp; Picks'!$BB$3=1,'Games &amp; Picks'!$AL$3='Games &amp; Picks'!$BC$3),10,IF(AND('Games &amp; Picks'!$AL$3='Games &amp; Picks'!$E$3,'Games &amp; Picks'!$BB$3=1),5,IF(AND('Games &amp; Picks'!$AL$3='Games &amp; Picks'!$E$3,'Games &amp; Picks'!$BB$3=0),5,0)))))</f>
        <v>5</v>
      </c>
      <c r="E34" s="22">
        <f>IF('Games &amp; Picks'!E4="x","",IF($B34="","",IF(AND('Games &amp; Picks'!$AL$4='Games &amp; Picks'!$E$4,'Games &amp; Picks'!$BB$4=1,'Games &amp; Picks'!$AL$4='Games &amp; Picks'!$BC$4),10,IF(AND('Games &amp; Picks'!$AL$4='Games &amp; Picks'!$E$4,'Games &amp; Picks'!$BB$4=1),5,IF(AND('Games &amp; Picks'!$AL$4='Games &amp; Picks'!$E$4,'Games &amp; Picks'!$BB$4=0),5,0)))))</f>
        <v>0</v>
      </c>
      <c r="F34" s="1">
        <f>IF('Games &amp; Picks'!E5="x","",IF($B34="","",IF(AND('Games &amp; Picks'!$AL$5='Games &amp; Picks'!$E$5,'Games &amp; Picks'!$BB$5=1,'Games &amp; Picks'!$AL$5='Games &amp; Picks'!$BC$5),10,IF(AND('Games &amp; Picks'!$AL$5='Games &amp; Picks'!$E$5,'Games &amp; Picks'!$BB$5=1),5,IF(AND('Games &amp; Picks'!$AL$5='Games &amp; Picks'!$E$5,'Games &amp; Picks'!$BB$5=0),5,0)))))</f>
        <v>0</v>
      </c>
      <c r="G34" s="1">
        <f>IF('Games &amp; Picks'!E6="x","",IF($B34="","",IF(AND('Games &amp; Picks'!$AL$6='Games &amp; Picks'!$E$6,'Games &amp; Picks'!$BB$6=1,'Games &amp; Picks'!$AL$6='Games &amp; Picks'!$BC$6),10,IF(AND('Games &amp; Picks'!$AL$6='Games &amp; Picks'!$E$6,'Games &amp; Picks'!$BB$6=1),5,IF(AND('Games &amp; Picks'!$AL$6='Games &amp; Picks'!$E$6,'Games &amp; Picks'!$BB$6=0),5,0)))))</f>
        <v>0</v>
      </c>
      <c r="H34" s="1">
        <f>IF('Games &amp; Picks'!E7="x","",IF($B34="","",IF(AND('Games &amp; Picks'!$AL$7='Games &amp; Picks'!$E$7,'Games &amp; Picks'!$BB$7=1,'Games &amp; Picks'!$AL$7='Games &amp; Picks'!$BC$7),10,IF(AND('Games &amp; Picks'!$AL$7='Games &amp; Picks'!$E$7,'Games &amp; Picks'!$BB$7=1),5,IF(AND('Games &amp; Picks'!$AL$7='Games &amp; Picks'!$E$7,'Games &amp; Picks'!$BB$7=0),5,0)))))</f>
        <v>5</v>
      </c>
      <c r="I34" s="1">
        <f>IF('Games &amp; Picks'!E8="x","",IF($B34="","",IF(AND('Games &amp; Picks'!$AL$8='Games &amp; Picks'!$E$8,'Games &amp; Picks'!$BB$8=1,'Games &amp; Picks'!$AL$8='Games &amp; Picks'!$BC$8),10,IF(AND('Games &amp; Picks'!$AL$8='Games &amp; Picks'!$E$8,'Games &amp; Picks'!$BB$8=1),5,IF(AND('Games &amp; Picks'!$AL$8='Games &amp; Picks'!$E$8,'Games &amp; Picks'!$BB$8=0),5,0)))))</f>
        <v>5</v>
      </c>
      <c r="J34" s="1">
        <f>IF('Games &amp; Picks'!E9="x","",IF($B34="","",IF(AND('Games &amp; Picks'!$AL$9='Games &amp; Picks'!$E$9,'Games &amp; Picks'!$BB$9=1,'Games &amp; Picks'!$AL$9='Games &amp; Picks'!$BC$9),10,IF(AND('Games &amp; Picks'!$AL$9='Games &amp; Picks'!$E$9,'Games &amp; Picks'!$BB$9=1),5,IF(AND('Games &amp; Picks'!$AL$9='Games &amp; Picks'!$E$9,'Games &amp; Picks'!$BB$9=0),5,0)))))</f>
        <v>0</v>
      </c>
      <c r="K34" s="1">
        <f>IF('Games &amp; Picks'!E10="x","",IF($B34="","",IF(AND('Games &amp; Picks'!$AL$10='Games &amp; Picks'!$E$10,'Games &amp; Picks'!$BB$10=1,'Games &amp; Picks'!$AL$10='Games &amp; Picks'!$BC$10),10,IF(AND('Games &amp; Picks'!$AL$10='Games &amp; Picks'!$E$10,'Games &amp; Picks'!$BB$10=1),5,IF(AND('Games &amp; Picks'!$AL$10='Games &amp; Picks'!$E$10,'Games &amp; Picks'!$BB$10=0),5,0)))))</f>
        <v>0</v>
      </c>
      <c r="L34" s="1">
        <f>IF('Games &amp; Picks'!E11="x","",IF($B34="","",IF(AND('Games &amp; Picks'!$AL$11='Games &amp; Picks'!$E$11,'Games &amp; Picks'!$BB$11=1,'Games &amp; Picks'!$AL$11='Games &amp; Picks'!$BC$11),10,IF(AND('Games &amp; Picks'!$AL$11='Games &amp; Picks'!$E$11,'Games &amp; Picks'!$BB$11=1),5,IF(AND('Games &amp; Picks'!$AL$11='Games &amp; Picks'!$E$11,'Games &amp; Picks'!$BB$11=0),5,0)))))</f>
        <v>0</v>
      </c>
      <c r="M34" s="1">
        <f>IF('Games &amp; Picks'!E12="x","",IF($B34="","",IF(AND('Games &amp; Picks'!$AL$12='Games &amp; Picks'!$E$12,'Games &amp; Picks'!$BB$12=1,'Games &amp; Picks'!$AL$12='Games &amp; Picks'!$BC$12),10,IF(AND('Games &amp; Picks'!$AL$12='Games &amp; Picks'!$E$12,'Games &amp; Picks'!$BB$12=1),5,IF(AND('Games &amp; Picks'!$AL$12='Games &amp; Picks'!$E$12,'Games &amp; Picks'!$BB$12=0),5,0)))))</f>
        <v>5</v>
      </c>
      <c r="N34" s="1">
        <f>IF('Games &amp; Picks'!E13="x","",IF($B34="","",IF(AND('Games &amp; Picks'!$AL$13='Games &amp; Picks'!$E$13,'Games &amp; Picks'!$BB$13=1,'Games &amp; Picks'!$AL$13='Games &amp; Picks'!$BC$13),10,IF(AND('Games &amp; Picks'!$AL$13='Games &amp; Picks'!$E$13,'Games &amp; Picks'!$BB$13=1),5,IF(AND('Games &amp; Picks'!$AL$13='Games &amp; Picks'!$E$13,'Games &amp; Picks'!$BB$13=0),5,0)))))</f>
        <v>5</v>
      </c>
      <c r="O34" s="1">
        <f>IF('Games &amp; Picks'!E14="x","",IF($B34="","",IF(AND('Games &amp; Picks'!$AL$14='Games &amp; Picks'!$E$14,'Games &amp; Picks'!$BB$14=1,'Games &amp; Picks'!$AL$14='Games &amp; Picks'!$BC$14),10,IF(AND('Games &amp; Picks'!$AL$14='Games &amp; Picks'!$E$14,'Games &amp; Picks'!$BB$14=1),5,IF(AND('Games &amp; Picks'!$AL$14='Games &amp; Picks'!$E$14,'Games &amp; Picks'!$BB$14=0),5,0)))))</f>
        <v>0</v>
      </c>
      <c r="P34" s="1">
        <f>IF('Games &amp; Picks'!E15="x","",IF($B34="","",IF(AND('Games &amp; Picks'!$AL$15='Games &amp; Picks'!$E$15,'Games &amp; Picks'!$BB$15=1,'Games &amp; Picks'!$AL$15='Games &amp; Picks'!$BC$15),10,IF(AND('Games &amp; Picks'!$AL$15='Games &amp; Picks'!$E$15,'Games &amp; Picks'!$BB$15=1),5,IF(AND('Games &amp; Picks'!$AL$15='Games &amp; Picks'!$E$15,'Games &amp; Picks'!$BB$15=0),5,0)))))</f>
        <v>5</v>
      </c>
      <c r="Q34" s="1">
        <f>IF('Games &amp; Picks'!E16="x","",IF($B34="","",IF(AND('Games &amp; Picks'!$AL$16='Games &amp; Picks'!$E$16,'Games &amp; Picks'!$BB$16=1,'Games &amp; Picks'!$AL$16='Games &amp; Picks'!$BC$16),10,IF(AND('Games &amp; Picks'!$AL$16='Games &amp; Picks'!$E$16,'Games &amp; Picks'!$BB$16=1),5,IF(AND('Games &amp; Picks'!$AL$16='Games &amp; Picks'!$E$16,'Games &amp; Picks'!$BB$16=0),5,0)))))</f>
        <v>0</v>
      </c>
      <c r="R34" s="1">
        <f>IF('Games &amp; Picks'!E17="x","",IF($B34="","",IF(AND('Games &amp; Picks'!$AL$17='Games &amp; Picks'!$E$17,'Games &amp; Picks'!$BB$17=1,'Games &amp; Picks'!$AL$17='Games &amp; Picks'!$BC$17),10,IF(AND('Games &amp; Picks'!$AL$17='Games &amp; Picks'!$E$17,'Games &amp; Picks'!$BB$17=1),5,IF(AND('Games &amp; Picks'!$AL$17='Games &amp; Picks'!$E$17,'Games &amp; Picks'!$BB$17=0),5,0)))))</f>
        <v>5</v>
      </c>
      <c r="S34" s="1">
        <f>IF('Games &amp; Picks'!E18="x","",IF($B34="","",IF(AND('Games &amp; Picks'!$AL$18='Games &amp; Picks'!$E$18,'Games &amp; Picks'!$BB$18=1,'Games &amp; Picks'!$AL$18='Games &amp; Picks'!$BC$18),10,IF(AND('Games &amp; Picks'!$AL$18='Games &amp; Picks'!$E$18,'Games &amp; Picks'!$BB$18=1),5,IF(AND('Games &amp; Picks'!$AL$18='Games &amp; Picks'!$E$18,'Games &amp; Picks'!$BB$18=0),5,0)))))</f>
        <v>5</v>
      </c>
      <c r="T34" s="22">
        <f>IF('Games &amp; Picks'!E19="x","",IF($B34="","",IF(AND('Games &amp; Picks'!$AL$19='Games &amp; Picks'!$E$19,'Games &amp; Picks'!$BB$19=1,'Games &amp; Picks'!$AL$19='Games &amp; Picks'!$BC$19),10,IF(AND('Games &amp; Picks'!$AL$19='Games &amp; Picks'!$E$19,'Games &amp; Picks'!$BB$19=1),5,IF(AND('Games &amp; Picks'!$AL$19='Games &amp; Picks'!$E$19,'Games &amp; Picks'!$BB$19=0),5,0)))))</f>
        <v>0</v>
      </c>
      <c r="U34" s="1">
        <f>IF('Games &amp; Picks'!E20="x","",IF($B34="","",IF(AND('Games &amp; Picks'!$AL$20='Games &amp; Picks'!$E$20,'Games &amp; Picks'!$BB$20=1,'Games &amp; Picks'!$AL$20='Games &amp; Picks'!$BC$20),10,IF(AND('Games &amp; Picks'!$AL$20='Games &amp; Picks'!$E$20,'Games &amp; Picks'!$BB$20=1),5,IF(AND('Games &amp; Picks'!$AL$20='Games &amp; Picks'!$E$20,'Games &amp; Picks'!$BB$20=0),5,0)))))</f>
        <v>0</v>
      </c>
      <c r="V34" s="1">
        <f>IF('Games &amp; Picks'!E21="x","",IF($B34="","",IF(AND('Games &amp; Picks'!$AL$21='Games &amp; Picks'!$E$21,'Games &amp; Picks'!$BB$21=1,'Games &amp; Picks'!$AL$21='Games &amp; Picks'!$BC$21),10,IF(AND('Games &amp; Picks'!$AL$21='Games &amp; Picks'!$E$21,'Games &amp; Picks'!$BB$21=1),5,IF(AND('Games &amp; Picks'!$AL$21='Games &amp; Picks'!$E$21,'Games &amp; Picks'!$BB$21=0),5,0)))))</f>
        <v>0</v>
      </c>
      <c r="W34" s="1">
        <f>IF('Games &amp; Picks'!E22="x","",IF($B34="","",IF(AND('Games &amp; Picks'!$AL$22='Games &amp; Picks'!$E$22,'Games &amp; Picks'!$BB$22=1,'Games &amp; Picks'!$AL$22='Games &amp; Picks'!$BC$22),10,IF(AND('Games &amp; Picks'!$AL$22='Games &amp; Picks'!$E$22,'Games &amp; Picks'!$BB$22=1),5,IF(AND('Games &amp; Picks'!$AL$22='Games &amp; Picks'!$E$22,'Games &amp; Picks'!$BB$22=0),5,0)))))</f>
        <v>0</v>
      </c>
      <c r="X34" s="3">
        <f>IF('Games &amp; Picks'!E23="x","",IF($B34="","",IF(AND('Games &amp; Picks'!$AL$23='Games &amp; Picks'!$E$23,'Games &amp; Picks'!$BB$23=1,'Games &amp; Picks'!$AL$23='Games &amp; Picks'!$BC$23),10,IF(AND('Games &amp; Picks'!$AL$23='Games &amp; Picks'!$E$23,'Games &amp; Picks'!$BB$23=1),5,IF(AND('Games &amp; Picks'!$AL$23='Games &amp; Picks'!$E$23,'Games &amp; Picks'!$BB$23=0),5,0)))))</f>
        <v>0</v>
      </c>
      <c r="Y34" s="1">
        <f>IF('Games &amp; Picks'!E24="x","",IF($B34="","",IF(AND('Games &amp; Picks'!$AL$24='Games &amp; Picks'!$E$24,'Games &amp; Picks'!$BB$24=1,'Games &amp; Picks'!$AL$24='Games &amp; Picks'!$BC$24),10,IF(AND('Games &amp; Picks'!$AL$24='Games &amp; Picks'!$E$24,'Games &amp; Picks'!$BB$24=1),5,IF(AND('Games &amp; Picks'!$AL$24='Games &amp; Picks'!$E$24,'Games &amp; Picks'!$BB$24=0),5,0)))))</f>
        <v>5</v>
      </c>
      <c r="Z34" s="1">
        <f>IF('Games &amp; Picks'!E25="x","",IF($B34="","",IF(AND('Games &amp; Picks'!$AL$25='Games &amp; Picks'!$E$25,'Games &amp; Picks'!$BB$25=1,'Games &amp; Picks'!$AL$25='Games &amp; Picks'!$BC$25),10,IF(AND('Games &amp; Picks'!$AL$25='Games &amp; Picks'!$E$25,'Games &amp; Picks'!$BB$25=1),5,IF(AND('Games &amp; Picks'!$AL$25='Games &amp; Picks'!$E$25,'Games &amp; Picks'!$BB$25=0),5,0)))))</f>
        <v>10</v>
      </c>
      <c r="AA34" s="1">
        <f>IF('Games &amp; Picks'!E26="x","",IF($B34="","",IF(AND('Games &amp; Picks'!$AL$26='Games &amp; Picks'!$E$26,'Games &amp; Picks'!$BB$26=1,'Games &amp; Picks'!$AL$26='Games &amp; Picks'!$BC$26),10,IF(AND('Games &amp; Picks'!$AL$26='Games &amp; Picks'!$E$26,'Games &amp; Picks'!$BB$26=1),5,IF(AND('Games &amp; Picks'!$AL$26='Games &amp; Picks'!$E$26,'Games &amp; Picks'!$BB$26=0),5,0)))))</f>
        <v>0</v>
      </c>
      <c r="AB34" s="1">
        <f>IF('Games &amp; Picks'!E27="x","",IF($B34="","",IF(AND('Games &amp; Picks'!$AL$27='Games &amp; Picks'!$E$27,'Games &amp; Picks'!$BB$27=1,'Games &amp; Picks'!$AL$27='Games &amp; Picks'!$BC$27),10,IF(AND('Games &amp; Picks'!$AL$27='Games &amp; Picks'!$E$27,'Games &amp; Picks'!$BB$27=1),5,IF(AND('Games &amp; Picks'!$AL$27='Games &amp; Picks'!$E$27,'Games &amp; Picks'!$BB$27=0),5,0)))))</f>
        <v>5</v>
      </c>
      <c r="AC34" s="1">
        <f>IF('Games &amp; Picks'!E28="x","",IF($B34="","",IF(AND('Games &amp; Picks'!$AL$28='Games &amp; Picks'!$E$28,'Games &amp; Picks'!$BB$28=1,'Games &amp; Picks'!$AL$28='Games &amp; Picks'!$BC$28),14,IF(AND('Games &amp; Picks'!$AL$28='Games &amp; Picks'!$E$28,'Games &amp; Picks'!$BB$28=1),7,IF(AND('Games &amp; Picks'!$AL$28='Games &amp; Picks'!$E$28,'Games &amp; Picks'!$BB$28=0),7,0)))))</f>
        <v>0</v>
      </c>
      <c r="AD34">
        <f>IF('Games &amp; Picks'!E29="x","",IF($B34="","",IF(AND('Games &amp; Picks'!$AL$29='Games &amp; Picks'!$E$29,'Games &amp; Picks'!$BB$29=1,'Games &amp; Picks'!$AL$29='Games &amp; Picks'!$BC$29),10,IF(AND('Games &amp; Picks'!$AL$29='Games &amp; Picks'!$E$29,'Games &amp; Picks'!$BB$29=1),5,IF(AND('Games &amp; Picks'!$AL$29='Games &amp; Picks'!$E$29,'Games &amp; Picks'!$BB$29=0),5,0)))))</f>
        <v>5</v>
      </c>
      <c r="AE34" s="1">
        <f>IF('Games &amp; Picks'!E30="x","",IF($B34="","",IF(AND('Games &amp; Picks'!$AL$30='Games &amp; Picks'!$E$30,'Games &amp; Picks'!$BB$30=1,'Games &amp; Picks'!$AL$30='Games &amp; Picks'!$BC$30),10,IF(AND('Games &amp; Picks'!$AL$30='Games &amp; Picks'!$E$30,'Games &amp; Picks'!$BB$30=1),5,IF(AND('Games &amp; Picks'!$AL$30='Games &amp; Picks'!$E$30,'Games &amp; Picks'!$BB$30=0),5,0)))))</f>
        <v>5</v>
      </c>
      <c r="AF34" s="1">
        <f>IF('Games &amp; Picks'!E31="x","",IF($B34="","",IF(AND('Games &amp; Picks'!$AL$31='Games &amp; Picks'!$E$31,'Games &amp; Picks'!$BB$31=1,'Games &amp; Picks'!$AL$31='Games &amp; Picks'!$BC$31),10,IF(AND('Games &amp; Picks'!$AL$31='Games &amp; Picks'!$E$31,'Games &amp; Picks'!$BB$31=1),5,IF(AND('Games &amp; Picks'!$AL$31='Games &amp; Picks'!$E$31,'Games &amp; Picks'!$BB$31=0),5,0)))))</f>
        <v>0</v>
      </c>
      <c r="AG34" s="1">
        <f>IF('Games &amp; Picks'!E32="x","",IF($B34="","",IF(AND('Games &amp; Picks'!$AL$32='Games &amp; Picks'!$E$32,'Games &amp; Picks'!$BB$32=1,'Games &amp; Picks'!$AL$32='Games &amp; Picks'!$BC$32),10,IF(AND('Games &amp; Picks'!$AL$32='Games &amp; Picks'!$E$32,'Games &amp; Picks'!$BB$32=1),5,IF(AND('Games &amp; Picks'!$AL$32='Games &amp; Picks'!$E$32,'Games &amp; Picks'!$BB$32=0),5,0)))))</f>
        <v>5</v>
      </c>
      <c r="AH34" s="1">
        <f>IF('Games &amp; Picks'!E33="x","",IF($B34="","",IF(AND('Games &amp; Picks'!$AL$33='Games &amp; Picks'!$E$33,'Games &amp; Picks'!$BB$33=1,'Games &amp; Picks'!$AL$33='Games &amp; Picks'!$BC$33),20,IF(AND('Games &amp; Picks'!$AL$33='Games &amp; Picks'!$E$33,'Games &amp; Picks'!$BB$33=1),10,IF(AND('Games &amp; Picks'!$AL$33='Games &amp; Picks'!$E$33,'Games &amp; Picks'!$BB$33=0),10,0)))))</f>
        <v>0</v>
      </c>
      <c r="AI34" s="1">
        <f>IF('Games &amp; Picks'!E34="x","",IF($B34="","",IF(AND('Games &amp; Picks'!$AL$34='Games &amp; Picks'!$E$34,'Games &amp; Picks'!$BB$34=1,'Games &amp; Picks'!$AL$34='Games &amp; Picks'!$BC$34),10,IF(AND('Games &amp; Picks'!$AL$34='Games &amp; Picks'!$E$34,'Games &amp; Picks'!$BB$34=1),5,IF(AND('Games &amp; Picks'!$AL$34='Games &amp; Picks'!$E$34,'Games &amp; Picks'!$BB$34=0),5,0)))))</f>
        <v>5</v>
      </c>
      <c r="AJ34" s="1">
        <f>IF('Games &amp; Picks'!E35="x","",IF($B34="","",IF(AND('Games &amp; Picks'!$AL$35='Games &amp; Picks'!$E$35,'Games &amp; Picks'!$BB$35=1,'Games &amp; Picks'!$AL$35='Games &amp; Picks'!$BC$35),14,IF(AND('Games &amp; Picks'!$AL$35='Games &amp; Picks'!$E$35,'Games &amp; Picks'!$BB$35=1),7,IF(AND('Games &amp; Picks'!$AL$35='Games &amp; Picks'!$E$35,'Games &amp; Picks'!$BB$35=0),7,0)))))</f>
        <v>0</v>
      </c>
      <c r="AK34" s="1">
        <f>IF('Games &amp; Picks'!E36="x","",IF($B34="","",IF(AND('Games &amp; Picks'!$AL$36='Games &amp; Picks'!$E$36,'Games &amp; Picks'!$BB$36=1,'Games &amp; Picks'!$AL$36='Games &amp; Picks'!$BC$36),30,IF(AND('Games &amp; Picks'!$AL$36='Games &amp; Picks'!$E$36,'Games &amp; Picks'!$BB$36=1),15,IF(AND('Games &amp; Picks'!$AL$36='Games &amp; Picks'!$E$36,'Games &amp; Picks'!$BB$36=0),15,0)))))</f>
        <v>15</v>
      </c>
      <c r="AL34" s="47">
        <f>IF('Games &amp; Picks'!E37="x","",IF($B34="","",IF(AND('Games &amp; Picks'!$AL$37='Games &amp; Picks'!$E$37,'Games &amp; Picks'!$BB$37=1,'Games &amp; Picks'!$AL$37='Games &amp; Picks'!$BC$37),30,IF(AND('Games &amp; Picks'!$AL$37='Games &amp; Picks'!$E$37,'Games &amp; Picks'!$BB$37=1),15,IF(AND('Games &amp; Picks'!$AL$37='Games &amp; Picks'!$E$37,'Games &amp; Picks'!$BB$37=0),15,0)))))</f>
        <v>0</v>
      </c>
      <c r="AM34" s="47">
        <f>IF('Games &amp; Picks'!E38="x","",IF($B34="","",IF(AND('Games &amp; Picks'!$AL$38='Games &amp; Picks'!$E$38,'Games &amp; Picks'!$BB$38=1,'Games &amp; Picks'!$AL$38='Games &amp; Picks'!$BC$38),10,IF(AND('Games &amp; Picks'!$AL$38='Games &amp; Picks'!$E$38,'Games &amp; Picks'!$BB$38=1),5,IF(AND('Games &amp; Picks'!$AL$38='Games &amp; Picks'!$E$38,'Games &amp; Picks'!$BB$38=0),5,0)))))</f>
        <v>5</v>
      </c>
      <c r="AN34" s="1">
        <f>IF('Games &amp; Picks'!E39="x","",IF($B34="","",IF(AND('Games &amp; Picks'!$AL$39='Games &amp; Picks'!$E$39,'Games &amp; Picks'!$BB$39=1,'Games &amp; Picks'!$AL$39='Games &amp; Picks'!$BC$39),20,IF(AND('Games &amp; Picks'!$AL$39='Games &amp; Picks'!$E$39,'Games &amp; Picks'!$BB$39=1),10,IF(AND('Games &amp; Picks'!$AL$39='Games &amp; Picks'!$E$39,'Games &amp; Picks'!$BB$39=0),10,0)))))</f>
        <v>0</v>
      </c>
      <c r="AO34" s="1">
        <f>IF('Games &amp; Picks'!E40="x","",IF($B34="","",IF(AND('Games &amp; Picks'!$AL$40='Games &amp; Picks'!$E$40,'Games &amp; Picks'!$BB$40=1,'Games &amp; Picks'!$AL$40='Games &amp; Picks'!$BC$40),20,IF(AND('Games &amp; Picks'!$AL$40='Games &amp; Picks'!$E$40,'Games &amp; Picks'!$BB$40=1),10,IF(AND('Games &amp; Picks'!$AL$40='Games &amp; Picks'!$E$40,'Games &amp; Picks'!$BB$40=0),10,0)))))</f>
        <v>0</v>
      </c>
      <c r="AP34" s="1">
        <f>IF('Games &amp; Picks'!E41="x","",IF($B34="","",IF(AND('Games &amp; Picks'!$AL$41='Games &amp; Picks'!$E$41,'Games &amp; Picks'!$BB$41=1,'Games &amp; Picks'!$AL$41='Games &amp; Picks'!$BC$41),20,IF(AND('Games &amp; Picks'!$AL$41='Games &amp; Picks'!$E$41,'Games &amp; Picks'!$BB$41=1),10,IF(AND('Games &amp; Picks'!$AL$41='Games &amp; Picks'!$E$41,'Games &amp; Picks'!$BB$41=0),10,0)))))</f>
        <v>10</v>
      </c>
      <c r="AQ34" s="19">
        <f>IF('Games &amp; Picks'!$E$42="x","",IF($B34="","",IF('Games &amp; Picks'!AL$42='Games &amp; Picks'!$E$42,30,0)))</f>
        <v>0</v>
      </c>
      <c r="AR34" s="62">
        <f>Streaks!AH$48</f>
        <v>0</v>
      </c>
      <c r="AS34" s="62">
        <f>IF('Games &amp; Picks'!$E$41="x","",IF($B34="","",IF('New Years Bonus'!AH$6=4,10,0)))</f>
        <v>0</v>
      </c>
      <c r="AT34" s="4">
        <f>IF('Games &amp; Picks'!E42="x","",IF($B34="","",IF('Playoff Bonus'!AH$4=2,15,0)))</f>
        <v>0</v>
      </c>
      <c r="AU34" s="50">
        <f t="shared" si="1"/>
        <v>115</v>
      </c>
      <c r="AV34" s="42">
        <f t="shared" si="2"/>
        <v>0.46341463414634149</v>
      </c>
      <c r="AW34" s="28">
        <f>IF(B34="","",HLOOKUP(B34,Streaks!$B$1:$AT$42,AX34,FALSE))</f>
        <v>0</v>
      </c>
      <c r="AX34" s="69">
        <f t="shared" si="3"/>
        <v>42</v>
      </c>
    </row>
    <row r="35" spans="1:50" x14ac:dyDescent="0.2">
      <c r="A35" s="62">
        <f t="shared" si="0"/>
        <v>36</v>
      </c>
      <c r="B35" s="63" t="str">
        <f>IF('Games &amp; Picks'!AM$1="","",'Games &amp; Picks'!AM$1)</f>
        <v>Thomas Brunner #27</v>
      </c>
      <c r="C35" s="22">
        <f>IF('Games &amp; Picks'!E2="x","",IF($B35="","",IF(AND('Games &amp; Picks'!$AM$2='Games &amp; Picks'!$E$2,'Games &amp; Picks'!$BB$2=1,'Games &amp; Picks'!$AM$2='Games &amp; Picks'!$BC$2),10,IF(AND('Games &amp; Picks'!$AM$2='Games &amp; Picks'!$E$2,'Games &amp; Picks'!$BB$2=1),5,IF(AND('Games &amp; Picks'!$AM$2='Games &amp; Picks'!$E$2,'Games &amp; Picks'!$BB$2=0),5,0)))))</f>
        <v>0</v>
      </c>
      <c r="D35" s="22">
        <f>IF('Games &amp; Picks'!E3="x","",IF($B35="","",IF(AND('Games &amp; Picks'!$AM$3='Games &amp; Picks'!$E$3,'Games &amp; Picks'!$BB$3=1,'Games &amp; Picks'!$AM$3='Games &amp; Picks'!$BC$3),10,IF(AND('Games &amp; Picks'!$AM$3='Games &amp; Picks'!$E$3,'Games &amp; Picks'!$BB$3=1),5,IF(AND('Games &amp; Picks'!$AM$3='Games &amp; Picks'!$E$3,'Games &amp; Picks'!$BB$3=0),5,0)))))</f>
        <v>0</v>
      </c>
      <c r="E35" s="22">
        <f>IF('Games &amp; Picks'!E4="x","",IF($B35="","",IF(AND('Games &amp; Picks'!$AM$4='Games &amp; Picks'!$E$4,'Games &amp; Picks'!$BB$4=1,'Games &amp; Picks'!$AM$4='Games &amp; Picks'!$BC$4),10,IF(AND('Games &amp; Picks'!$AM$4='Games &amp; Picks'!$E$4,'Games &amp; Picks'!$BB$4=1),5,IF(AND('Games &amp; Picks'!$AM$4='Games &amp; Picks'!$E$4,'Games &amp; Picks'!$BB$4=0),5,0)))))</f>
        <v>0</v>
      </c>
      <c r="F35" s="1">
        <f>IF('Games &amp; Picks'!E5="x","",IF($B35="","",IF(AND('Games &amp; Picks'!$AM$5='Games &amp; Picks'!$E$5,'Games &amp; Picks'!$BB$5=1,'Games &amp; Picks'!$AM$5='Games &amp; Picks'!$BC$5),10,IF(AND('Games &amp; Picks'!$AM$5='Games &amp; Picks'!$E$5,'Games &amp; Picks'!$BB$5=1),5,IF(AND('Games &amp; Picks'!$AM$5='Games &amp; Picks'!$E$5,'Games &amp; Picks'!$BB$5=0),5,0)))))</f>
        <v>0</v>
      </c>
      <c r="G35" s="1">
        <f>IF('Games &amp; Picks'!E6="x","",IF($B35="","",IF(AND('Games &amp; Picks'!$AM$6='Games &amp; Picks'!$E$6,'Games &amp; Picks'!$BB$6=1,'Games &amp; Picks'!$AM$6='Games &amp; Picks'!$BC$6),10,IF(AND('Games &amp; Picks'!$AM$6='Games &amp; Picks'!$E$6,'Games &amp; Picks'!$BB$6=1),5,IF(AND('Games &amp; Picks'!$AM$6='Games &amp; Picks'!$E$6,'Games &amp; Picks'!$BB$6=0),5,0)))))</f>
        <v>0</v>
      </c>
      <c r="H35" s="1">
        <f>IF('Games &amp; Picks'!E7="x","",IF($B35="","",IF(AND('Games &amp; Picks'!$AM$7='Games &amp; Picks'!$E$7,'Games &amp; Picks'!$BB$7=1,'Games &amp; Picks'!$AM$7='Games &amp; Picks'!$BC$7),10,IF(AND('Games &amp; Picks'!$AM$7='Games &amp; Picks'!$E$7,'Games &amp; Picks'!$BB$7=1),5,IF(AND('Games &amp; Picks'!$AM$7='Games &amp; Picks'!$E$7,'Games &amp; Picks'!$BB$7=0),5,0)))))</f>
        <v>0</v>
      </c>
      <c r="I35" s="1">
        <f>IF('Games &amp; Picks'!E8="x","",IF($B35="","",IF(AND('Games &amp; Picks'!$AM$8='Games &amp; Picks'!$E$8,'Games &amp; Picks'!$BB$8=1,'Games &amp; Picks'!$AM$8='Games &amp; Picks'!$BC$8),10,IF(AND('Games &amp; Picks'!$AM$8='Games &amp; Picks'!$E$8,'Games &amp; Picks'!$BB$8=1),5,IF(AND('Games &amp; Picks'!$AM$8='Games &amp; Picks'!$E$8,'Games &amp; Picks'!$BB$8=0),5,0)))))</f>
        <v>0</v>
      </c>
      <c r="J35" s="1">
        <f>IF('Games &amp; Picks'!E9="x","",IF($B35="","",IF(AND('Games &amp; Picks'!$AM$9='Games &amp; Picks'!$E$9,'Games &amp; Picks'!$BB$9=1,'Games &amp; Picks'!$AM$9='Games &amp; Picks'!$BC$9),10,IF(AND('Games &amp; Picks'!$AM$9='Games &amp; Picks'!$E$9,'Games &amp; Picks'!$BB$9=1),5,IF(AND('Games &amp; Picks'!$AM$9='Games &amp; Picks'!$E$9,'Games &amp; Picks'!$BB$9=0),5,0)))))</f>
        <v>5</v>
      </c>
      <c r="K35" s="1">
        <f>IF('Games &amp; Picks'!E10="x","",IF($B35="","",IF(AND('Games &amp; Picks'!$AM$10='Games &amp; Picks'!$E$10,'Games &amp; Picks'!$BB$10=1,'Games &amp; Picks'!$AM$10='Games &amp; Picks'!$BC$10),10,IF(AND('Games &amp; Picks'!$AM$10='Games &amp; Picks'!$E$10,'Games &amp; Picks'!$BB$10=1),5,IF(AND('Games &amp; Picks'!$AM$10='Games &amp; Picks'!$E$10,'Games &amp; Picks'!$BB$10=0),5,0)))))</f>
        <v>0</v>
      </c>
      <c r="L35" s="1">
        <f>IF('Games &amp; Picks'!E11="x","",IF($B35="","",IF(AND('Games &amp; Picks'!$AM$11='Games &amp; Picks'!$E$11,'Games &amp; Picks'!$BB$11=1,'Games &amp; Picks'!$AM$11='Games &amp; Picks'!$BC$11),10,IF(AND('Games &amp; Picks'!$AM$11='Games &amp; Picks'!$E$11,'Games &amp; Picks'!$BB$11=1),5,IF(AND('Games &amp; Picks'!$AM$11='Games &amp; Picks'!$E$11,'Games &amp; Picks'!$BB$11=0),5,0)))))</f>
        <v>0</v>
      </c>
      <c r="M35" s="1">
        <f>IF('Games &amp; Picks'!E12="x","",IF($B35="","",IF(AND('Games &amp; Picks'!$AM$12='Games &amp; Picks'!$E$12,'Games &amp; Picks'!$BB$12=1,'Games &amp; Picks'!$AM$12='Games &amp; Picks'!$BC$12),10,IF(AND('Games &amp; Picks'!$AM$12='Games &amp; Picks'!$E$12,'Games &amp; Picks'!$BB$12=1),5,IF(AND('Games &amp; Picks'!$AM$12='Games &amp; Picks'!$E$12,'Games &amp; Picks'!$BB$12=0),5,0)))))</f>
        <v>0</v>
      </c>
      <c r="N35" s="1">
        <f>IF('Games &amp; Picks'!E13="x","",IF($B35="","",IF(AND('Games &amp; Picks'!$AM$13='Games &amp; Picks'!$E$13,'Games &amp; Picks'!$BB$13=1,'Games &amp; Picks'!$AM$13='Games &amp; Picks'!$BC$13),10,IF(AND('Games &amp; Picks'!$AM$13='Games &amp; Picks'!$E$13,'Games &amp; Picks'!$BB$13=1),5,IF(AND('Games &amp; Picks'!$AM$13='Games &amp; Picks'!$E$13,'Games &amp; Picks'!$BB$13=0),5,0)))))</f>
        <v>5</v>
      </c>
      <c r="O35" s="1">
        <f>IF('Games &amp; Picks'!E14="x","",IF($B35="","",IF(AND('Games &amp; Picks'!$AM$14='Games &amp; Picks'!$E$14,'Games &amp; Picks'!$BB$14=1,'Games &amp; Picks'!$AM$14='Games &amp; Picks'!$BC$14),10,IF(AND('Games &amp; Picks'!$AM$14='Games &amp; Picks'!$E$14,'Games &amp; Picks'!$BB$14=1),5,IF(AND('Games &amp; Picks'!$AM$14='Games &amp; Picks'!$E$14,'Games &amp; Picks'!$BB$14=0),5,0)))))</f>
        <v>0</v>
      </c>
      <c r="P35" s="1">
        <f>IF('Games &amp; Picks'!E15="x","",IF($B35="","",IF(AND('Games &amp; Picks'!$AM$15='Games &amp; Picks'!$E$15,'Games &amp; Picks'!$BB$15=1,'Games &amp; Picks'!$AM$15='Games &amp; Picks'!$BC$15),10,IF(AND('Games &amp; Picks'!$AM$15='Games &amp; Picks'!$E$15,'Games &amp; Picks'!$BB$15=1),5,IF(AND('Games &amp; Picks'!$AM$15='Games &amp; Picks'!$E$15,'Games &amp; Picks'!$BB$15=0),5,0)))))</f>
        <v>0</v>
      </c>
      <c r="Q35" s="1">
        <f>IF('Games &amp; Picks'!E16="x","",IF($B35="","",IF(AND('Games &amp; Picks'!$AM$16='Games &amp; Picks'!$E$16,'Games &amp; Picks'!$BB$16=1,'Games &amp; Picks'!$AM$16='Games &amp; Picks'!$BC$16),10,IF(AND('Games &amp; Picks'!$AM$16='Games &amp; Picks'!$E$16,'Games &amp; Picks'!$BB$16=1),5,IF(AND('Games &amp; Picks'!$AM$16='Games &amp; Picks'!$E$16,'Games &amp; Picks'!$BB$16=0),5,0)))))</f>
        <v>0</v>
      </c>
      <c r="R35" s="1">
        <f>IF('Games &amp; Picks'!E17="x","",IF($B35="","",IF(AND('Games &amp; Picks'!$AM$17='Games &amp; Picks'!$E$17,'Games &amp; Picks'!$BB$17=1,'Games &amp; Picks'!$AM$17='Games &amp; Picks'!$BC$17),10,IF(AND('Games &amp; Picks'!$AM$17='Games &amp; Picks'!$E$17,'Games &amp; Picks'!$BB$17=1),5,IF(AND('Games &amp; Picks'!$AM$17='Games &amp; Picks'!$E$17,'Games &amp; Picks'!$BB$17=0),5,0)))))</f>
        <v>5</v>
      </c>
      <c r="S35" s="1">
        <f>IF('Games &amp; Picks'!E18="x","",IF($B35="","",IF(AND('Games &amp; Picks'!$AM$18='Games &amp; Picks'!$E$18,'Games &amp; Picks'!$BB$18=1,'Games &amp; Picks'!$AM$18='Games &amp; Picks'!$BC$18),10,IF(AND('Games &amp; Picks'!$AM$18='Games &amp; Picks'!$E$18,'Games &amp; Picks'!$BB$18=1),5,IF(AND('Games &amp; Picks'!$AM$18='Games &amp; Picks'!$E$18,'Games &amp; Picks'!$BB$18=0),5,0)))))</f>
        <v>5</v>
      </c>
      <c r="T35" s="22">
        <f>IF('Games &amp; Picks'!E19="x","",IF($B35="","",IF(AND('Games &amp; Picks'!$AM$19='Games &amp; Picks'!$E$19,'Games &amp; Picks'!$BB$19=1,'Games &amp; Picks'!$AM$19='Games &amp; Picks'!$BC$19),10,IF(AND('Games &amp; Picks'!$AM$19='Games &amp; Picks'!$E$19,'Games &amp; Picks'!$BB$19=1),5,IF(AND('Games &amp; Picks'!$AM$19='Games &amp; Picks'!$E$19,'Games &amp; Picks'!$BB$19=0),5,0)))))</f>
        <v>0</v>
      </c>
      <c r="U35" s="1">
        <f>IF('Games &amp; Picks'!E20="x","",IF($B35="","",IF(AND('Games &amp; Picks'!$AM$20='Games &amp; Picks'!$E$20,'Games &amp; Picks'!$BB$20=1,'Games &amp; Picks'!$AM$20='Games &amp; Picks'!$BC$20),10,IF(AND('Games &amp; Picks'!$AM$20='Games &amp; Picks'!$E$20,'Games &amp; Picks'!$BB$20=1),5,IF(AND('Games &amp; Picks'!$AM$20='Games &amp; Picks'!$E$20,'Games &amp; Picks'!$BB$20=0),5,0)))))</f>
        <v>0</v>
      </c>
      <c r="V35" s="1">
        <f>IF('Games &amp; Picks'!E21="x","",IF($B35="","",IF(AND('Games &amp; Picks'!$AM$21='Games &amp; Picks'!$E$21,'Games &amp; Picks'!$BB$21=1,'Games &amp; Picks'!$AM$21='Games &amp; Picks'!$BC$21),10,IF(AND('Games &amp; Picks'!$AM$21='Games &amp; Picks'!$E$21,'Games &amp; Picks'!$BB$21=1),5,IF(AND('Games &amp; Picks'!$AM$21='Games &amp; Picks'!$E$21,'Games &amp; Picks'!$BB$21=0),5,0)))))</f>
        <v>5</v>
      </c>
      <c r="W35" s="1">
        <f>IF('Games &amp; Picks'!E22="x","",IF($B35="","",IF(AND('Games &amp; Picks'!$AM$22='Games &amp; Picks'!$E$22,'Games &amp; Picks'!$BB$22=1,'Games &amp; Picks'!$AM$22='Games &amp; Picks'!$BC$22),10,IF(AND('Games &amp; Picks'!$AM$22='Games &amp; Picks'!$E$22,'Games &amp; Picks'!$BB$22=1),5,IF(AND('Games &amp; Picks'!$AM$22='Games &amp; Picks'!$E$22,'Games &amp; Picks'!$BB$22=0),5,0)))))</f>
        <v>0</v>
      </c>
      <c r="X35" s="3">
        <f>IF('Games &amp; Picks'!E23="x","",IF($B35="","",IF(AND('Games &amp; Picks'!$AM$23='Games &amp; Picks'!$E$23,'Games &amp; Picks'!$BB$23=1,'Games &amp; Picks'!$AM$23='Games &amp; Picks'!$BC$23),10,IF(AND('Games &amp; Picks'!$AM$23='Games &amp; Picks'!$E$23,'Games &amp; Picks'!$BB$23=1),5,IF(AND('Games &amp; Picks'!$AM$23='Games &amp; Picks'!$E$23,'Games &amp; Picks'!$BB$23=0),5,0)))))</f>
        <v>5</v>
      </c>
      <c r="Y35" s="1">
        <f>IF('Games &amp; Picks'!E24="x","",IF($B35="","",IF(AND('Games &amp; Picks'!$AM$24='Games &amp; Picks'!$E$24,'Games &amp; Picks'!$BB$24=1,'Games &amp; Picks'!$AM$24='Games &amp; Picks'!$BC$24),10,IF(AND('Games &amp; Picks'!$AM$24='Games &amp; Picks'!$E$24,'Games &amp; Picks'!$BB$24=1),5,IF(AND('Games &amp; Picks'!$AM$24='Games &amp; Picks'!$E$24,'Games &amp; Picks'!$BB$24=0),5,0)))))</f>
        <v>0</v>
      </c>
      <c r="Z35" s="1">
        <f>IF('Games &amp; Picks'!E25="x","",IF($B35="","",IF(AND('Games &amp; Picks'!$AM$25='Games &amp; Picks'!$E$25,'Games &amp; Picks'!$BB$25=1,'Games &amp; Picks'!$AM$25='Games &amp; Picks'!$BC$25),10,IF(AND('Games &amp; Picks'!$AM$25='Games &amp; Picks'!$E$25,'Games &amp; Picks'!$BB$25=1),5,IF(AND('Games &amp; Picks'!$AM$25='Games &amp; Picks'!$E$25,'Games &amp; Picks'!$BB$25=0),5,0)))))</f>
        <v>0</v>
      </c>
      <c r="AA35" s="1">
        <f>IF('Games &amp; Picks'!E26="x","",IF($B35="","",IF(AND('Games &amp; Picks'!$AM$26='Games &amp; Picks'!$E$26,'Games &amp; Picks'!$BB$26=1,'Games &amp; Picks'!$AM$26='Games &amp; Picks'!$BC$26),10,IF(AND('Games &amp; Picks'!$AM$26='Games &amp; Picks'!$E$26,'Games &amp; Picks'!$BB$26=1),5,IF(AND('Games &amp; Picks'!$AM$26='Games &amp; Picks'!$E$26,'Games &amp; Picks'!$BB$26=0),5,0)))))</f>
        <v>0</v>
      </c>
      <c r="AB35" s="1">
        <f>IF('Games &amp; Picks'!E27="x","",IF($B35="","",IF(AND('Games &amp; Picks'!$AM$27='Games &amp; Picks'!$E$27,'Games &amp; Picks'!$BB$27=1,'Games &amp; Picks'!$AM$27='Games &amp; Picks'!$BC$27),10,IF(AND('Games &amp; Picks'!$AM$27='Games &amp; Picks'!$E$27,'Games &amp; Picks'!$BB$27=1),5,IF(AND('Games &amp; Picks'!$AM$27='Games &amp; Picks'!$E$27,'Games &amp; Picks'!$BB$27=0),5,0)))))</f>
        <v>5</v>
      </c>
      <c r="AC35" s="1">
        <f>IF('Games &amp; Picks'!E28="x","",IF($B35="","",IF(AND('Games &amp; Picks'!$AM$28='Games &amp; Picks'!$E$28,'Games &amp; Picks'!$BB$28=1,'Games &amp; Picks'!$AM$28='Games &amp; Picks'!$BC$28),14,IF(AND('Games &amp; Picks'!$AM$28='Games &amp; Picks'!$E$28,'Games &amp; Picks'!$BB$28=1),7,IF(AND('Games &amp; Picks'!$AM$28='Games &amp; Picks'!$E$28,'Games &amp; Picks'!$BB$28=0),7,0)))))</f>
        <v>0</v>
      </c>
      <c r="AD35">
        <f>IF('Games &amp; Picks'!E29="x","",IF($B35="","",IF(AND('Games &amp; Picks'!$AM$29='Games &amp; Picks'!$E$29,'Games &amp; Picks'!$BB$29=1,'Games &amp; Picks'!$AM$29='Games &amp; Picks'!$BC$29),10,IF(AND('Games &amp; Picks'!$AM$29='Games &amp; Picks'!$E$29,'Games &amp; Picks'!$BB$29=1),5,IF(AND('Games &amp; Picks'!$AM$29='Games &amp; Picks'!$E$29,'Games &amp; Picks'!$BB$29=0),5,0)))))</f>
        <v>0</v>
      </c>
      <c r="AE35" s="1">
        <f>IF('Games &amp; Picks'!E30="x","",IF($B35="","",IF(AND('Games &amp; Picks'!$AM$30='Games &amp; Picks'!$E$30,'Games &amp; Picks'!$BB$30=1,'Games &amp; Picks'!$AM$30='Games &amp; Picks'!$BC$30),10,IF(AND('Games &amp; Picks'!$AM$30='Games &amp; Picks'!$E$30,'Games &amp; Picks'!$BB$30=1),5,IF(AND('Games &amp; Picks'!$AM$30='Games &amp; Picks'!$E$30,'Games &amp; Picks'!$BB$30=0),5,0)))))</f>
        <v>0</v>
      </c>
      <c r="AF35" s="1">
        <f>IF('Games &amp; Picks'!E31="x","",IF($B35="","",IF(AND('Games &amp; Picks'!$AM$31='Games &amp; Picks'!$E$31,'Games &amp; Picks'!$BB$31=1,'Games &amp; Picks'!$AM$31='Games &amp; Picks'!$BC$31),10,IF(AND('Games &amp; Picks'!$AM$31='Games &amp; Picks'!$E$31,'Games &amp; Picks'!$BB$31=1),5,IF(AND('Games &amp; Picks'!$AM$31='Games &amp; Picks'!$E$31,'Games &amp; Picks'!$BB$31=0),5,0)))))</f>
        <v>0</v>
      </c>
      <c r="AG35" s="1">
        <f>IF('Games &amp; Picks'!E32="x","",IF($B35="","",IF(AND('Games &amp; Picks'!$AM$32='Games &amp; Picks'!$E$32,'Games &amp; Picks'!$BB$32=1,'Games &amp; Picks'!$AM$32='Games &amp; Picks'!$BC$32),10,IF(AND('Games &amp; Picks'!$AM$32='Games &amp; Picks'!$E$32,'Games &amp; Picks'!$BB$32=1),5,IF(AND('Games &amp; Picks'!$AM$32='Games &amp; Picks'!$E$32,'Games &amp; Picks'!$BB$32=0),5,0)))))</f>
        <v>0</v>
      </c>
      <c r="AH35" s="1">
        <f>IF('Games &amp; Picks'!E33="x","",IF($B35="","",IF(AND('Games &amp; Picks'!$AM$33='Games &amp; Picks'!$E$33,'Games &amp; Picks'!$BB$33=1,'Games &amp; Picks'!$AM$33='Games &amp; Picks'!$BC$33),20,IF(AND('Games &amp; Picks'!$AM$33='Games &amp; Picks'!$E$33,'Games &amp; Picks'!$BB$33=1),10,IF(AND('Games &amp; Picks'!$AM$33='Games &amp; Picks'!$E$33,'Games &amp; Picks'!$BB$33=0),10,0)))))</f>
        <v>0</v>
      </c>
      <c r="AI35" s="1">
        <f>IF('Games &amp; Picks'!E34="x","",IF($B35="","",IF(AND('Games &amp; Picks'!$AM$34='Games &amp; Picks'!$E$34,'Games &amp; Picks'!$BB$34=1,'Games &amp; Picks'!$AM$34='Games &amp; Picks'!$BC$34),10,IF(AND('Games &amp; Picks'!$AM$34='Games &amp; Picks'!$E$34,'Games &amp; Picks'!$BB$34=1),5,IF(AND('Games &amp; Picks'!$AM$34='Games &amp; Picks'!$E$34,'Games &amp; Picks'!$BB$34=0),5,0)))))</f>
        <v>5</v>
      </c>
      <c r="AJ35" s="1">
        <f>IF('Games &amp; Picks'!E35="x","",IF($B35="","",IF(AND('Games &amp; Picks'!$AM$35='Games &amp; Picks'!$E$35,'Games &amp; Picks'!$BB$35=1,'Games &amp; Picks'!$AM$35='Games &amp; Picks'!$BC$35),14,IF(AND('Games &amp; Picks'!$AM$35='Games &amp; Picks'!$E$35,'Games &amp; Picks'!$BB$35=1),7,IF(AND('Games &amp; Picks'!$AM$35='Games &amp; Picks'!$E$35,'Games &amp; Picks'!$BB$35=0),7,0)))))</f>
        <v>7</v>
      </c>
      <c r="AK35" s="1">
        <f>IF('Games &amp; Picks'!E36="x","",IF($B35="","",IF(AND('Games &amp; Picks'!$AM$36='Games &amp; Picks'!$E$36,'Games &amp; Picks'!$BB$36=1,'Games &amp; Picks'!$AM$36='Games &amp; Picks'!$BC$36),30,IF(AND('Games &amp; Picks'!$AM$36='Games &amp; Picks'!$E$36,'Games &amp; Picks'!$BB$36=1),15,IF(AND('Games &amp; Picks'!$AM$36='Games &amp; Picks'!$E$36,'Games &amp; Picks'!$BB$36=0),15,0)))))</f>
        <v>15</v>
      </c>
      <c r="AL35" s="47">
        <f>IF('Games &amp; Picks'!E37="x","",IF($B35="","",IF(AND('Games &amp; Picks'!$AM$37='Games &amp; Picks'!$E$37,'Games &amp; Picks'!$BB$37=1,'Games &amp; Picks'!$AM$37='Games &amp; Picks'!$BC$37),30,IF(AND('Games &amp; Picks'!$AM$37='Games &amp; Picks'!$E$37,'Games &amp; Picks'!$BB$37=1),15,IF(AND('Games &amp; Picks'!$AM$37='Games &amp; Picks'!$E$37,'Games &amp; Picks'!$BB$37=0),15,0)))))</f>
        <v>0</v>
      </c>
      <c r="AM35" s="47">
        <f>IF('Games &amp; Picks'!E38="x","",IF($B35="","",IF(AND('Games &amp; Picks'!$AM$38='Games &amp; Picks'!$E$38,'Games &amp; Picks'!$BB$38=1,'Games &amp; Picks'!$AM$38='Games &amp; Picks'!$BC$38),10,IF(AND('Games &amp; Picks'!$AM$38='Games &amp; Picks'!$E$38,'Games &amp; Picks'!$BB$38=1),5,IF(AND('Games &amp; Picks'!$AM$38='Games &amp; Picks'!$E$38,'Games &amp; Picks'!$BB$38=0),5,0)))))</f>
        <v>5</v>
      </c>
      <c r="AN35" s="1">
        <f>IF('Games &amp; Picks'!E39="x","",IF($B35="","",IF(AND('Games &amp; Picks'!$AM$39='Games &amp; Picks'!$E$39,'Games &amp; Picks'!$BB$39=1,'Games &amp; Picks'!$AM$39='Games &amp; Picks'!$BC$39),20,IF(AND('Games &amp; Picks'!$AM$39='Games &amp; Picks'!$E$39,'Games &amp; Picks'!$BB$39=1),10,IF(AND('Games &amp; Picks'!$AM$39='Games &amp; Picks'!$E$39,'Games &amp; Picks'!$BB$39=0),10,0)))))</f>
        <v>10</v>
      </c>
      <c r="AO35" s="1">
        <f>IF('Games &amp; Picks'!E40="x","",IF($B35="","",IF(AND('Games &amp; Picks'!$AM$40='Games &amp; Picks'!$E$40,'Games &amp; Picks'!$BB$40=1,'Games &amp; Picks'!$AM$40='Games &amp; Picks'!$BC$40),20,IF(AND('Games &amp; Picks'!$AM$40='Games &amp; Picks'!$E$40,'Games &amp; Picks'!$BB$40=1),10,IF(AND('Games &amp; Picks'!$AM$40='Games &amp; Picks'!$E$40,'Games &amp; Picks'!$BB$40=0),10,0)))))</f>
        <v>10</v>
      </c>
      <c r="AP35" s="1">
        <f>IF('Games &amp; Picks'!E41="x","",IF($B35="","",IF(AND('Games &amp; Picks'!$AM$41='Games &amp; Picks'!$E$41,'Games &amp; Picks'!$BB$41=1,'Games &amp; Picks'!$AM$41='Games &amp; Picks'!$BC$41),20,IF(AND('Games &amp; Picks'!$AM$41='Games &amp; Picks'!$E$41,'Games &amp; Picks'!$BB$41=1),10,IF(AND('Games &amp; Picks'!$AM$41='Games &amp; Picks'!$E$41,'Games &amp; Picks'!$BB$41=0),10,0)))))</f>
        <v>10</v>
      </c>
      <c r="AQ35" s="19">
        <f>IF('Games &amp; Picks'!$E$42="x","",IF($B35="","",IF('Games &amp; Picks'!AM$42='Games &amp; Picks'!$E$42,30,0)))</f>
        <v>0</v>
      </c>
      <c r="AR35" s="62">
        <f>Streaks!AI$48</f>
        <v>0</v>
      </c>
      <c r="AS35" s="62">
        <f>IF('Games &amp; Picks'!$E$41="x","",IF($B35="","",IF('New Years Bonus'!AI$6=4,10,0)))</f>
        <v>0</v>
      </c>
      <c r="AT35" s="4">
        <f>IF('Games &amp; Picks'!E42="x","",IF($B35="","",IF('Playoff Bonus'!AI$4=2,15,0)))</f>
        <v>0</v>
      </c>
      <c r="AU35" s="50">
        <f t="shared" si="1"/>
        <v>97</v>
      </c>
      <c r="AV35" s="42">
        <f t="shared" si="2"/>
        <v>0.34146341463414637</v>
      </c>
      <c r="AW35" s="28">
        <f>IF(B35="","",HLOOKUP(B35,Streaks!$B$1:$AT$42,AX35,FALSE))</f>
        <v>0</v>
      </c>
      <c r="AX35" s="69">
        <f t="shared" si="3"/>
        <v>42</v>
      </c>
    </row>
    <row r="36" spans="1:50" x14ac:dyDescent="0.2">
      <c r="A36" s="62">
        <f t="shared" si="0"/>
        <v>2</v>
      </c>
      <c r="B36" s="63" t="str">
        <f>IF('Games &amp; Picks'!AN$1="","",'Games &amp; Picks'!AN$1)</f>
        <v>Joey Beglane</v>
      </c>
      <c r="C36" s="22">
        <f>IF('Games &amp; Picks'!E2="x","",IF($B36="","",IF(AND('Games &amp; Picks'!$AN$2='Games &amp; Picks'!$E$2,'Games &amp; Picks'!$BB$2=1,'Games &amp; Picks'!$AN$2='Games &amp; Picks'!$BC$2),10,IF(AND('Games &amp; Picks'!$AN$2='Games &amp; Picks'!$E$2,'Games &amp; Picks'!$BB$2=1),5,IF(AND('Games &amp; Picks'!$AN$2='Games &amp; Picks'!$E$2,'Games &amp; Picks'!$BB$2=0),5,0)))))</f>
        <v>5</v>
      </c>
      <c r="D36" s="22">
        <f>IF('Games &amp; Picks'!E3="x","",IF($B36="","",IF(AND('Games &amp; Picks'!$AN$3='Games &amp; Picks'!$E$3,'Games &amp; Picks'!$BB$3=1,'Games &amp; Picks'!$AN$3='Games &amp; Picks'!$BC$3),10,IF(AND('Games &amp; Picks'!$AN$3='Games &amp; Picks'!$E$3,'Games &amp; Picks'!$BB$3=1),5,IF(AND('Games &amp; Picks'!$AN$3='Games &amp; Picks'!$E$3,'Games &amp; Picks'!$BB$3=0),5,0)))))</f>
        <v>0</v>
      </c>
      <c r="E36" s="22">
        <f>IF('Games &amp; Picks'!E4="x","",IF($B36="","",IF(AND('Games &amp; Picks'!$AN$4='Games &amp; Picks'!$E$4,'Games &amp; Picks'!$BB$4=1,'Games &amp; Picks'!$AN$4='Games &amp; Picks'!$BC$4),10,IF(AND('Games &amp; Picks'!$AN$4='Games &amp; Picks'!$E$4,'Games &amp; Picks'!$BB$4=1),5,IF(AND('Games &amp; Picks'!$AN$4='Games &amp; Picks'!$E$4,'Games &amp; Picks'!$BB$4=0),5,0)))))</f>
        <v>5</v>
      </c>
      <c r="F36" s="1">
        <f>IF('Games &amp; Picks'!E5="x","",IF($B36="","",IF(AND('Games &amp; Picks'!$AN$5='Games &amp; Picks'!$E$5,'Games &amp; Picks'!$BB$5=1,'Games &amp; Picks'!$AN$5='Games &amp; Picks'!$BC$5),10,IF(AND('Games &amp; Picks'!$AN$5='Games &amp; Picks'!$E$5,'Games &amp; Picks'!$BB$5=1),5,IF(AND('Games &amp; Picks'!$AN$5='Games &amp; Picks'!$E$5,'Games &amp; Picks'!$BB$5=0),5,0)))))</f>
        <v>0</v>
      </c>
      <c r="G36" s="1">
        <f>IF('Games &amp; Picks'!E6="x","",IF($B36="","",IF(AND('Games &amp; Picks'!$AN$6='Games &amp; Picks'!$E$6,'Games &amp; Picks'!$BB$6=1,'Games &amp; Picks'!$AN$6='Games &amp; Picks'!$BC$6),10,IF(AND('Games &amp; Picks'!$AN$6='Games &amp; Picks'!$E$6,'Games &amp; Picks'!$BB$6=1),5,IF(AND('Games &amp; Picks'!$AN$6='Games &amp; Picks'!$E$6,'Games &amp; Picks'!$BB$6=0),5,0)))))</f>
        <v>0</v>
      </c>
      <c r="H36" s="1">
        <f>IF('Games &amp; Picks'!E7="x","",IF($B36="","",IF(AND('Games &amp; Picks'!$AN$7='Games &amp; Picks'!$E$7,'Games &amp; Picks'!$BB$7=1,'Games &amp; Picks'!$AN$7='Games &amp; Picks'!$BC$7),10,IF(AND('Games &amp; Picks'!$AN$7='Games &amp; Picks'!$E$7,'Games &amp; Picks'!$BB$7=1),5,IF(AND('Games &amp; Picks'!$AN$7='Games &amp; Picks'!$E$7,'Games &amp; Picks'!$BB$7=0),5,0)))))</f>
        <v>5</v>
      </c>
      <c r="I36" s="1">
        <f>IF('Games &amp; Picks'!E8="x","",IF($B36="","",IF(AND('Games &amp; Picks'!$AN$8='Games &amp; Picks'!$E$8,'Games &amp; Picks'!$BB$8=1,'Games &amp; Picks'!$AN$8='Games &amp; Picks'!$BC$8),10,IF(AND('Games &amp; Picks'!$AN$8='Games &amp; Picks'!$E$8,'Games &amp; Picks'!$BB$8=1),5,IF(AND('Games &amp; Picks'!$AN$8='Games &amp; Picks'!$E$8,'Games &amp; Picks'!$BB$8=0),5,0)))))</f>
        <v>5</v>
      </c>
      <c r="J36" s="1">
        <f>IF('Games &amp; Picks'!E9="x","",IF($B36="","",IF(AND('Games &amp; Picks'!$AN$9='Games &amp; Picks'!$E$9,'Games &amp; Picks'!$BB$9=1,'Games &amp; Picks'!$AN$9='Games &amp; Picks'!$BC$9),10,IF(AND('Games &amp; Picks'!$AN$9='Games &amp; Picks'!$E$9,'Games &amp; Picks'!$BB$9=1),5,IF(AND('Games &amp; Picks'!$AN$9='Games &amp; Picks'!$E$9,'Games &amp; Picks'!$BB$9=0),5,0)))))</f>
        <v>5</v>
      </c>
      <c r="K36" s="1">
        <f>IF('Games &amp; Picks'!E10="x","",IF($B36="","",IF(AND('Games &amp; Picks'!$AN$10='Games &amp; Picks'!$E$10,'Games &amp; Picks'!$BB$10=1,'Games &amp; Picks'!$AN$10='Games &amp; Picks'!$BC$10),10,IF(AND('Games &amp; Picks'!$AN$10='Games &amp; Picks'!$E$10,'Games &amp; Picks'!$BB$10=1),5,IF(AND('Games &amp; Picks'!$AN$10='Games &amp; Picks'!$E$10,'Games &amp; Picks'!$BB$10=0),5,0)))))</f>
        <v>0</v>
      </c>
      <c r="L36" s="1">
        <f>IF('Games &amp; Picks'!E11="x","",IF($B36="","",IF(AND('Games &amp; Picks'!$AN$11='Games &amp; Picks'!$E$11,'Games &amp; Picks'!$BB$11=1,'Games &amp; Picks'!$AN$11='Games &amp; Picks'!$BC$11),10,IF(AND('Games &amp; Picks'!$AN$11='Games &amp; Picks'!$E$11,'Games &amp; Picks'!$BB$11=1),5,IF(AND('Games &amp; Picks'!$AN$11='Games &amp; Picks'!$E$11,'Games &amp; Picks'!$BB$11=0),5,0)))))</f>
        <v>5</v>
      </c>
      <c r="M36" s="1">
        <f>IF('Games &amp; Picks'!E12="x","",IF($B36="","",IF(AND('Games &amp; Picks'!$AN$12='Games &amp; Picks'!$E$12,'Games &amp; Picks'!$BB$12=1,'Games &amp; Picks'!$AN$12='Games &amp; Picks'!$BC$12),10,IF(AND('Games &amp; Picks'!$AN$12='Games &amp; Picks'!$E$12,'Games &amp; Picks'!$BB$12=1),5,IF(AND('Games &amp; Picks'!$AN$12='Games &amp; Picks'!$E$12,'Games &amp; Picks'!$BB$12=0),5,0)))))</f>
        <v>5</v>
      </c>
      <c r="N36" s="1">
        <f>IF('Games &amp; Picks'!E13="x","",IF($B36="","",IF(AND('Games &amp; Picks'!$AN$13='Games &amp; Picks'!$E$13,'Games &amp; Picks'!$BB$13=1,'Games &amp; Picks'!$AN$13='Games &amp; Picks'!$BC$13),10,IF(AND('Games &amp; Picks'!$AN$13='Games &amp; Picks'!$E$13,'Games &amp; Picks'!$BB$13=1),5,IF(AND('Games &amp; Picks'!$AN$13='Games &amp; Picks'!$E$13,'Games &amp; Picks'!$BB$13=0),5,0)))))</f>
        <v>5</v>
      </c>
      <c r="O36" s="1">
        <f>IF('Games &amp; Picks'!E14="x","",IF($B36="","",IF(AND('Games &amp; Picks'!$AN$14='Games &amp; Picks'!$E$14,'Games &amp; Picks'!$BB$14=1,'Games &amp; Picks'!$AN$14='Games &amp; Picks'!$BC$14),10,IF(AND('Games &amp; Picks'!$AN$14='Games &amp; Picks'!$E$14,'Games &amp; Picks'!$BB$14=1),5,IF(AND('Games &amp; Picks'!$AN$14='Games &amp; Picks'!$E$14,'Games &amp; Picks'!$BB$14=0),5,0)))))</f>
        <v>5</v>
      </c>
      <c r="P36" s="1">
        <f>IF('Games &amp; Picks'!E15="x","",IF($B36="","",IF(AND('Games &amp; Picks'!$AN$15='Games &amp; Picks'!$E$15,'Games &amp; Picks'!$BB$15=1,'Games &amp; Picks'!$AN$15='Games &amp; Picks'!$BC$15),10,IF(AND('Games &amp; Picks'!$AN$15='Games &amp; Picks'!$E$15,'Games &amp; Picks'!$BB$15=1),5,IF(AND('Games &amp; Picks'!$AN$15='Games &amp; Picks'!$E$15,'Games &amp; Picks'!$BB$15=0),5,0)))))</f>
        <v>5</v>
      </c>
      <c r="Q36" s="1">
        <f>IF('Games &amp; Picks'!E16="x","",IF($B36="","",IF(AND('Games &amp; Picks'!$AN$16='Games &amp; Picks'!$E$16,'Games &amp; Picks'!$BB$16=1,'Games &amp; Picks'!$AN$16='Games &amp; Picks'!$BC$16),10,IF(AND('Games &amp; Picks'!$AN$16='Games &amp; Picks'!$E$16,'Games &amp; Picks'!$BB$16=1),5,IF(AND('Games &amp; Picks'!$AN$16='Games &amp; Picks'!$E$16,'Games &amp; Picks'!$BB$16=0),5,0)))))</f>
        <v>5</v>
      </c>
      <c r="R36" s="1">
        <f>IF('Games &amp; Picks'!E17="x","",IF($B36="","",IF(AND('Games &amp; Picks'!$AN$17='Games &amp; Picks'!$E$17,'Games &amp; Picks'!$BB$17=1,'Games &amp; Picks'!$AN$17='Games &amp; Picks'!$BC$17),10,IF(AND('Games &amp; Picks'!$AN$17='Games &amp; Picks'!$E$17,'Games &amp; Picks'!$BB$17=1),5,IF(AND('Games &amp; Picks'!$AN$17='Games &amp; Picks'!$E$17,'Games &amp; Picks'!$BB$17=0),5,0)))))</f>
        <v>5</v>
      </c>
      <c r="S36" s="1">
        <f>IF('Games &amp; Picks'!E18="x","",IF($B36="","",IF(AND('Games &amp; Picks'!$AN$18='Games &amp; Picks'!$E$18,'Games &amp; Picks'!$BB$18=1,'Games &amp; Picks'!$AN$18='Games &amp; Picks'!$BC$18),10,IF(AND('Games &amp; Picks'!$AN$18='Games &amp; Picks'!$E$18,'Games &amp; Picks'!$BB$18=1),5,IF(AND('Games &amp; Picks'!$AN$18='Games &amp; Picks'!$E$18,'Games &amp; Picks'!$BB$18=0),5,0)))))</f>
        <v>5</v>
      </c>
      <c r="T36" s="22">
        <f>IF('Games &amp; Picks'!E19="x","",IF($B36="","",IF(AND('Games &amp; Picks'!$AN$19='Games &amp; Picks'!$E$19,'Games &amp; Picks'!$BB$19=1,'Games &amp; Picks'!$AN$19='Games &amp; Picks'!$BC$19),10,IF(AND('Games &amp; Picks'!$AN$19='Games &amp; Picks'!$E$19,'Games &amp; Picks'!$BB$19=1),5,IF(AND('Games &amp; Picks'!$AN$19='Games &amp; Picks'!$E$19,'Games &amp; Picks'!$BB$19=0),5,0)))))</f>
        <v>0</v>
      </c>
      <c r="U36" s="1">
        <f>IF('Games &amp; Picks'!E20="x","",IF($B36="","",IF(AND('Games &amp; Picks'!$AN$20='Games &amp; Picks'!$E$20,'Games &amp; Picks'!$BB$20=1,'Games &amp; Picks'!$AN$20='Games &amp; Picks'!$BC$20),10,IF(AND('Games &amp; Picks'!$AN$20='Games &amp; Picks'!$E$20,'Games &amp; Picks'!$BB$20=1),5,IF(AND('Games &amp; Picks'!$AN$20='Games &amp; Picks'!$E$20,'Games &amp; Picks'!$BB$20=0),5,0)))))</f>
        <v>0</v>
      </c>
      <c r="V36" s="1">
        <f>IF('Games &amp; Picks'!E21="x","",IF($B36="","",IF(AND('Games &amp; Picks'!$AN$21='Games &amp; Picks'!$E$21,'Games &amp; Picks'!$BB$21=1,'Games &amp; Picks'!$AN$21='Games &amp; Picks'!$BC$21),10,IF(AND('Games &amp; Picks'!$AN$21='Games &amp; Picks'!$E$21,'Games &amp; Picks'!$BB$21=1),5,IF(AND('Games &amp; Picks'!$AN$21='Games &amp; Picks'!$E$21,'Games &amp; Picks'!$BB$21=0),5,0)))))</f>
        <v>0</v>
      </c>
      <c r="W36" s="1">
        <f>IF('Games &amp; Picks'!E22="x","",IF($B36="","",IF(AND('Games &amp; Picks'!$AN$22='Games &amp; Picks'!$E$22,'Games &amp; Picks'!$BB$22=1,'Games &amp; Picks'!$AN$22='Games &amp; Picks'!$BC$22),10,IF(AND('Games &amp; Picks'!$AN$22='Games &amp; Picks'!$E$22,'Games &amp; Picks'!$BB$22=1),5,IF(AND('Games &amp; Picks'!$AN$22='Games &amp; Picks'!$E$22,'Games &amp; Picks'!$BB$22=0),5,0)))))</f>
        <v>0</v>
      </c>
      <c r="X36" s="3">
        <f>IF('Games &amp; Picks'!E23="x","",IF($B36="","",IF(AND('Games &amp; Picks'!$AN$23='Games &amp; Picks'!$E$23,'Games &amp; Picks'!$BB$23=1,'Games &amp; Picks'!$AN$23='Games &amp; Picks'!$BC$23),10,IF(AND('Games &amp; Picks'!$AN$23='Games &amp; Picks'!$E$23,'Games &amp; Picks'!$BB$23=1),5,IF(AND('Games &amp; Picks'!$AN$23='Games &amp; Picks'!$E$23,'Games &amp; Picks'!$BB$23=0),5,0)))))</f>
        <v>5</v>
      </c>
      <c r="Y36" s="1">
        <f>IF('Games &amp; Picks'!E24="x","",IF($B36="","",IF(AND('Games &amp; Picks'!$AN$24='Games &amp; Picks'!$E$24,'Games &amp; Picks'!$BB$24=1,'Games &amp; Picks'!$AN$24='Games &amp; Picks'!$BC$24),10,IF(AND('Games &amp; Picks'!$AN$24='Games &amp; Picks'!$E$24,'Games &amp; Picks'!$BB$24=1),5,IF(AND('Games &amp; Picks'!$AN$24='Games &amp; Picks'!$E$24,'Games &amp; Picks'!$BB$24=0),5,0)))))</f>
        <v>5</v>
      </c>
      <c r="Z36" s="1">
        <f>IF('Games &amp; Picks'!E25="x","",IF($B36="","",IF(AND('Games &amp; Picks'!$AN$25='Games &amp; Picks'!$E$25,'Games &amp; Picks'!$BB$25=1,'Games &amp; Picks'!$AN$25='Games &amp; Picks'!$BC$25),10,IF(AND('Games &amp; Picks'!$AN$25='Games &amp; Picks'!$E$25,'Games &amp; Picks'!$BB$25=1),5,IF(AND('Games &amp; Picks'!$AN$25='Games &amp; Picks'!$E$25,'Games &amp; Picks'!$BB$25=0),5,0)))))</f>
        <v>10</v>
      </c>
      <c r="AA36" s="1">
        <f>IF('Games &amp; Picks'!E26="x","",IF($B36="","",IF(AND('Games &amp; Picks'!$AN$26='Games &amp; Picks'!$E$26,'Games &amp; Picks'!$BB$26=1,'Games &amp; Picks'!$AN$26='Games &amp; Picks'!$BC$26),10,IF(AND('Games &amp; Picks'!$AN$26='Games &amp; Picks'!$E$26,'Games &amp; Picks'!$BB$26=1),5,IF(AND('Games &amp; Picks'!$AN$26='Games &amp; Picks'!$E$26,'Games &amp; Picks'!$BB$26=0),5,0)))))</f>
        <v>5</v>
      </c>
      <c r="AB36" s="1">
        <f>IF('Games &amp; Picks'!E27="x","",IF($B36="","",IF(AND('Games &amp; Picks'!$AN$27='Games &amp; Picks'!$E$27,'Games &amp; Picks'!$BB$27=1,'Games &amp; Picks'!$AN$27='Games &amp; Picks'!$BC$27),10,IF(AND('Games &amp; Picks'!$AN$27='Games &amp; Picks'!$E$27,'Games &amp; Picks'!$BB$27=1),5,IF(AND('Games &amp; Picks'!$AN$27='Games &amp; Picks'!$E$27,'Games &amp; Picks'!$BB$27=0),5,0)))))</f>
        <v>5</v>
      </c>
      <c r="AC36" s="1">
        <f>IF('Games &amp; Picks'!E28="x","",IF($B36="","",IF(AND('Games &amp; Picks'!$AN$28='Games &amp; Picks'!$E$28,'Games &amp; Picks'!$BB$28=1,'Games &amp; Picks'!$AN$28='Games &amp; Picks'!$BC$28),14,IF(AND('Games &amp; Picks'!$AN$28='Games &amp; Picks'!$E$28,'Games &amp; Picks'!$BB$28=1),7,IF(AND('Games &amp; Picks'!$AN$28='Games &amp; Picks'!$E$28,'Games &amp; Picks'!$BB$28=0),7,0)))))</f>
        <v>0</v>
      </c>
      <c r="AD36">
        <f>IF('Games &amp; Picks'!E29="x","",IF($B36="","",IF(AND('Games &amp; Picks'!$AN$29='Games &amp; Picks'!$E$29,'Games &amp; Picks'!$BB$29=1,'Games &amp; Picks'!$AN$29='Games &amp; Picks'!$BC$29),10,IF(AND('Games &amp; Picks'!$AN$29='Games &amp; Picks'!$E$29,'Games &amp; Picks'!$BB$29=1),5,IF(AND('Games &amp; Picks'!$AN$29='Games &amp; Picks'!$E$29,'Games &amp; Picks'!$BB$29=0),5,0)))))</f>
        <v>5</v>
      </c>
      <c r="AE36" s="1">
        <f>IF('Games &amp; Picks'!E30="x","",IF($B36="","",IF(AND('Games &amp; Picks'!$AN$30='Games &amp; Picks'!$E$30,'Games &amp; Picks'!$BB$30=1,'Games &amp; Picks'!$AN$30='Games &amp; Picks'!$BC$30),10,IF(AND('Games &amp; Picks'!$AN$30='Games &amp; Picks'!$E$30,'Games &amp; Picks'!$BB$30=1),5,IF(AND('Games &amp; Picks'!$AN$30='Games &amp; Picks'!$E$30,'Games &amp; Picks'!$BB$30=0),5,0)))))</f>
        <v>5</v>
      </c>
      <c r="AF36" s="1">
        <f>IF('Games &amp; Picks'!E31="x","",IF($B36="","",IF(AND('Games &amp; Picks'!$AN$31='Games &amp; Picks'!$E$31,'Games &amp; Picks'!$BB$31=1,'Games &amp; Picks'!$AN$31='Games &amp; Picks'!$BC$31),10,IF(AND('Games &amp; Picks'!$AN$31='Games &amp; Picks'!$E$31,'Games &amp; Picks'!$BB$31=1),5,IF(AND('Games &amp; Picks'!$AN$31='Games &amp; Picks'!$E$31,'Games &amp; Picks'!$BB$31=0),5,0)))))</f>
        <v>5</v>
      </c>
      <c r="AG36" s="1">
        <f>IF('Games &amp; Picks'!E32="x","",IF($B36="","",IF(AND('Games &amp; Picks'!$AN$32='Games &amp; Picks'!$E$32,'Games &amp; Picks'!$BB$32=1,'Games &amp; Picks'!$AN$32='Games &amp; Picks'!$BC$32),10,IF(AND('Games &amp; Picks'!$AN$32='Games &amp; Picks'!$E$32,'Games &amp; Picks'!$BB$32=1),5,IF(AND('Games &amp; Picks'!$AN$32='Games &amp; Picks'!$E$32,'Games &amp; Picks'!$BB$32=0),5,0)))))</f>
        <v>5</v>
      </c>
      <c r="AH36" s="1">
        <f>IF('Games &amp; Picks'!E33="x","",IF($B36="","",IF(AND('Games &amp; Picks'!$AN$33='Games &amp; Picks'!$E$33,'Games &amp; Picks'!$BB$33=1,'Games &amp; Picks'!$AN$33='Games &amp; Picks'!$BC$33),20,IF(AND('Games &amp; Picks'!$AN$33='Games &amp; Picks'!$E$33,'Games &amp; Picks'!$BB$33=1),10,IF(AND('Games &amp; Picks'!$AN$33='Games &amp; Picks'!$E$33,'Games &amp; Picks'!$BB$33=0),10,0)))))</f>
        <v>0</v>
      </c>
      <c r="AI36" s="1">
        <f>IF('Games &amp; Picks'!E34="x","",IF($B36="","",IF(AND('Games &amp; Picks'!$AN$34='Games &amp; Picks'!$E$34,'Games &amp; Picks'!$BB$34=1,'Games &amp; Picks'!$AN$34='Games &amp; Picks'!$BC$34),10,IF(AND('Games &amp; Picks'!$AN$34='Games &amp; Picks'!$E$34,'Games &amp; Picks'!$BB$34=1),5,IF(AND('Games &amp; Picks'!$AN$34='Games &amp; Picks'!$E$34,'Games &amp; Picks'!$BB$34=0),5,0)))))</f>
        <v>5</v>
      </c>
      <c r="AJ36" s="1">
        <f>IF('Games &amp; Picks'!E35="x","",IF($B36="","",IF(AND('Games &amp; Picks'!$AN$35='Games &amp; Picks'!$E$35,'Games &amp; Picks'!$BB$35=1,'Games &amp; Picks'!$AN$35='Games &amp; Picks'!$BC$35),14,IF(AND('Games &amp; Picks'!$AN$35='Games &amp; Picks'!$E$35,'Games &amp; Picks'!$BB$35=1),7,IF(AND('Games &amp; Picks'!$AN$35='Games &amp; Picks'!$E$35,'Games &amp; Picks'!$BB$35=0),7,0)))))</f>
        <v>7</v>
      </c>
      <c r="AK36" s="1">
        <f>IF('Games &amp; Picks'!E36="x","",IF($B36="","",IF(AND('Games &amp; Picks'!$AN$36='Games &amp; Picks'!$E$36,'Games &amp; Picks'!$BB$36=1,'Games &amp; Picks'!$AN$36='Games &amp; Picks'!$BC$36),30,IF(AND('Games &amp; Picks'!$AN$36='Games &amp; Picks'!$E$36,'Games &amp; Picks'!$BB$36=1),15,IF(AND('Games &amp; Picks'!$AN$36='Games &amp; Picks'!$E$36,'Games &amp; Picks'!$BB$36=0),15,0)))))</f>
        <v>15</v>
      </c>
      <c r="AL36" s="47">
        <f>IF('Games &amp; Picks'!E37="x","",IF($B36="","",IF(AND('Games &amp; Picks'!$AN$37='Games &amp; Picks'!$E$37,'Games &amp; Picks'!$BB$37=1,'Games &amp; Picks'!$AN$37='Games &amp; Picks'!$BC$37),30,IF(AND('Games &amp; Picks'!$AN$37='Games &amp; Picks'!$E$37,'Games &amp; Picks'!$BB$37=1),15,IF(AND('Games &amp; Picks'!$AN$37='Games &amp; Picks'!$E$37,'Games &amp; Picks'!$BB$37=0),15,0)))))</f>
        <v>0</v>
      </c>
      <c r="AM36" s="47">
        <f>IF('Games &amp; Picks'!E38="x","",IF($B36="","",IF(AND('Games &amp; Picks'!$AN$38='Games &amp; Picks'!$E$38,'Games &amp; Picks'!$BB$38=1,'Games &amp; Picks'!$AN$38='Games &amp; Picks'!$BC$38),10,IF(AND('Games &amp; Picks'!$AN$38='Games &amp; Picks'!$E$38,'Games &amp; Picks'!$BB$38=1),5,IF(AND('Games &amp; Picks'!$AN$38='Games &amp; Picks'!$E$38,'Games &amp; Picks'!$BB$38=0),5,0)))))</f>
        <v>5</v>
      </c>
      <c r="AN36" s="1">
        <f>IF('Games &amp; Picks'!E39="x","",IF($B36="","",IF(AND('Games &amp; Picks'!$AN$39='Games &amp; Picks'!$E$39,'Games &amp; Picks'!$BB$39=1,'Games &amp; Picks'!$AN$39='Games &amp; Picks'!$BC$39),20,IF(AND('Games &amp; Picks'!$AN$39='Games &amp; Picks'!$E$39,'Games &amp; Picks'!$BB$39=1),10,IF(AND('Games &amp; Picks'!$AN$39='Games &amp; Picks'!$E$39,'Games &amp; Picks'!$BB$39=0),10,0)))))</f>
        <v>10</v>
      </c>
      <c r="AO36" s="1">
        <f>IF('Games &amp; Picks'!E40="x","",IF($B36="","",IF(AND('Games &amp; Picks'!$AN$40='Games &amp; Picks'!$E$40,'Games &amp; Picks'!$BB$40=1,'Games &amp; Picks'!$AN$40='Games &amp; Picks'!$BC$40),20,IF(AND('Games &amp; Picks'!$AN$40='Games &amp; Picks'!$E$40,'Games &amp; Picks'!$BB$40=1),10,IF(AND('Games &amp; Picks'!$AN$40='Games &amp; Picks'!$E$40,'Games &amp; Picks'!$BB$40=0),10,0)))))</f>
        <v>10</v>
      </c>
      <c r="AP36" s="1">
        <f>IF('Games &amp; Picks'!E41="x","",IF($B36="","",IF(AND('Games &amp; Picks'!$AN$41='Games &amp; Picks'!$E$41,'Games &amp; Picks'!$BB$41=1,'Games &amp; Picks'!$AN$41='Games &amp; Picks'!$BC$41),20,IF(AND('Games &amp; Picks'!$AN$41='Games &amp; Picks'!$E$41,'Games &amp; Picks'!$BB$41=1),10,IF(AND('Games &amp; Picks'!$AN$41='Games &amp; Picks'!$E$41,'Games &amp; Picks'!$BB$41=0),10,0)))))</f>
        <v>10</v>
      </c>
      <c r="AQ36" s="19">
        <f>IF('Games &amp; Picks'!$E$42="x","",IF($B36="","",IF('Games &amp; Picks'!AN$42='Games &amp; Picks'!$E$42,30,0)))</f>
        <v>0</v>
      </c>
      <c r="AR36" s="62">
        <f>Streaks!AJ$48</f>
        <v>20</v>
      </c>
      <c r="AS36" s="62">
        <f>IF('Games &amp; Picks'!$E$41="x","",IF($B36="","",IF('New Years Bonus'!AJ$6=4,10,0)))</f>
        <v>0</v>
      </c>
      <c r="AT36" s="4">
        <f>IF('Games &amp; Picks'!E42="x","",IF($B36="","",IF('Playoff Bonus'!AJ$4=2,15,0)))</f>
        <v>0</v>
      </c>
      <c r="AU36" s="50">
        <f t="shared" si="1"/>
        <v>197</v>
      </c>
      <c r="AV36" s="42">
        <f t="shared" si="2"/>
        <v>0.70731707317073167</v>
      </c>
      <c r="AW36" s="28">
        <f>IF(B36="","",HLOOKUP(B36,Streaks!$B$1:$AT$42,AX36,FALSE))</f>
        <v>0</v>
      </c>
      <c r="AX36" s="69">
        <f t="shared" si="3"/>
        <v>42</v>
      </c>
    </row>
    <row r="37" spans="1:50" x14ac:dyDescent="0.2">
      <c r="A37" s="62">
        <f t="shared" si="0"/>
        <v>20</v>
      </c>
      <c r="B37" s="63" t="str">
        <f>IF('Games &amp; Picks'!AO$1="","",'Games &amp; Picks'!AO$1)</f>
        <v>Roger Sammon</v>
      </c>
      <c r="C37" s="22">
        <f>IF('Games &amp; Picks'!E2="x","",IF($B37="","",IF(AND('Games &amp; Picks'!$AO$2='Games &amp; Picks'!$E$2,'Games &amp; Picks'!$BB$2=1,'Games &amp; Picks'!$AO$2='Games &amp; Picks'!$BC$2),10,IF(AND('Games &amp; Picks'!$AO$2='Games &amp; Picks'!$E$2,'Games &amp; Picks'!$BB$2=1),5,IF(AND('Games &amp; Picks'!$AO$2='Games &amp; Picks'!$E$2,'Games &amp; Picks'!$BB$2=0),5,0)))))</f>
        <v>5</v>
      </c>
      <c r="D37" s="22">
        <f>IF('Games &amp; Picks'!E3="x","",IF($B37="","",IF(AND('Games &amp; Picks'!$AO$3='Games &amp; Picks'!$E$3,'Games &amp; Picks'!$BB$3=1,'Games &amp; Picks'!$AO$3='Games &amp; Picks'!$BC$3),10,IF(AND('Games &amp; Picks'!$AO$3='Games &amp; Picks'!$E$3,'Games &amp; Picks'!$BB$3=1),5,IF(AND('Games &amp; Picks'!$AO$3='Games &amp; Picks'!$E$3,'Games &amp; Picks'!$BB$3=0),5,0)))))</f>
        <v>5</v>
      </c>
      <c r="E37" s="22">
        <f>IF('Games &amp; Picks'!E4="x","",IF($B37="","",IF(AND('Games &amp; Picks'!$AO$4='Games &amp; Picks'!$E$4,'Games &amp; Picks'!$BB$4=1,'Games &amp; Picks'!$AO$4='Games &amp; Picks'!$BC$4),10,IF(AND('Games &amp; Picks'!$AO$4='Games &amp; Picks'!$E$4,'Games &amp; Picks'!$BB$4=1),5,IF(AND('Games &amp; Picks'!$AO$4='Games &amp; Picks'!$E$4,'Games &amp; Picks'!$BB$4=0),5,0)))))</f>
        <v>0</v>
      </c>
      <c r="F37" s="1">
        <f>IF('Games &amp; Picks'!E5="x","",IF($B37="","",IF(AND('Games &amp; Picks'!$AO$5='Games &amp; Picks'!$E$5,'Games &amp; Picks'!$BB$5=1,'Games &amp; Picks'!$AO$5='Games &amp; Picks'!$BC$5),10,IF(AND('Games &amp; Picks'!$AO$5='Games &amp; Picks'!$E$5,'Games &amp; Picks'!$BB$5=1),5,IF(AND('Games &amp; Picks'!$AO$5='Games &amp; Picks'!$E$5,'Games &amp; Picks'!$BB$5=0),5,0)))))</f>
        <v>5</v>
      </c>
      <c r="G37" s="1">
        <f>IF('Games &amp; Picks'!E6="x","",IF($B37="","",IF(AND('Games &amp; Picks'!$AO$6='Games &amp; Picks'!$E$6,'Games &amp; Picks'!$BB$6=1,'Games &amp; Picks'!$AO$6='Games &amp; Picks'!$BC$6),10,IF(AND('Games &amp; Picks'!$AO$6='Games &amp; Picks'!$E$6,'Games &amp; Picks'!$BB$6=1),5,IF(AND('Games &amp; Picks'!$AO$6='Games &amp; Picks'!$E$6,'Games &amp; Picks'!$BB$6=0),5,0)))))</f>
        <v>5</v>
      </c>
      <c r="H37" s="1">
        <f>IF('Games &amp; Picks'!E7="x","",IF($B37="","",IF(AND('Games &amp; Picks'!$AO$7='Games &amp; Picks'!$E$7,'Games &amp; Picks'!$BB$7=1,'Games &amp; Picks'!$AO$7='Games &amp; Picks'!$BC$7),10,IF(AND('Games &amp; Picks'!$AO$7='Games &amp; Picks'!$E$7,'Games &amp; Picks'!$BB$7=1),5,IF(AND('Games &amp; Picks'!$AO$7='Games &amp; Picks'!$E$7,'Games &amp; Picks'!$BB$7=0),5,0)))))</f>
        <v>5</v>
      </c>
      <c r="I37" s="1">
        <f>IF('Games &amp; Picks'!E8="x","",IF($B37="","",IF(AND('Games &amp; Picks'!$AO$8='Games &amp; Picks'!$E$8,'Games &amp; Picks'!$BB$8=1,'Games &amp; Picks'!$AO$8='Games &amp; Picks'!$BC$8),10,IF(AND('Games &amp; Picks'!$AO$8='Games &amp; Picks'!$E$8,'Games &amp; Picks'!$BB$8=1),5,IF(AND('Games &amp; Picks'!$AO$8='Games &amp; Picks'!$E$8,'Games &amp; Picks'!$BB$8=0),5,0)))))</f>
        <v>0</v>
      </c>
      <c r="J37" s="1">
        <f>IF('Games &amp; Picks'!E9="x","",IF($B37="","",IF(AND('Games &amp; Picks'!$AO$9='Games &amp; Picks'!$E$9,'Games &amp; Picks'!$BB$9=1,'Games &amp; Picks'!$AO$9='Games &amp; Picks'!$BC$9),10,IF(AND('Games &amp; Picks'!$AO$9='Games &amp; Picks'!$E$9,'Games &amp; Picks'!$BB$9=1),5,IF(AND('Games &amp; Picks'!$AO$9='Games &amp; Picks'!$E$9,'Games &amp; Picks'!$BB$9=0),5,0)))))</f>
        <v>5</v>
      </c>
      <c r="K37" s="1">
        <f>IF('Games &amp; Picks'!E10="x","",IF($B37="","",IF(AND('Games &amp; Picks'!$AO$10='Games &amp; Picks'!$E$10,'Games &amp; Picks'!$BB$10=1,'Games &amp; Picks'!$AO$10='Games &amp; Picks'!$BC$10),10,IF(AND('Games &amp; Picks'!$AO$10='Games &amp; Picks'!$E$10,'Games &amp; Picks'!$BB$10=1),5,IF(AND('Games &amp; Picks'!$AO$10='Games &amp; Picks'!$E$10,'Games &amp; Picks'!$BB$10=0),5,0)))))</f>
        <v>0</v>
      </c>
      <c r="L37" s="1">
        <f>IF('Games &amp; Picks'!E11="x","",IF($B37="","",IF(AND('Games &amp; Picks'!$AO$11='Games &amp; Picks'!$E$11,'Games &amp; Picks'!$BB$11=1,'Games &amp; Picks'!$AO$11='Games &amp; Picks'!$BC$11),10,IF(AND('Games &amp; Picks'!$AO$11='Games &amp; Picks'!$E$11,'Games &amp; Picks'!$BB$11=1),5,IF(AND('Games &amp; Picks'!$AO$11='Games &amp; Picks'!$E$11,'Games &amp; Picks'!$BB$11=0),5,0)))))</f>
        <v>0</v>
      </c>
      <c r="M37" s="1">
        <f>IF('Games &amp; Picks'!E12="x","",IF($B37="","",IF(AND('Games &amp; Picks'!$AO$12='Games &amp; Picks'!$E$12,'Games &amp; Picks'!$BB$12=1,'Games &amp; Picks'!$AO$12='Games &amp; Picks'!$BC$12),10,IF(AND('Games &amp; Picks'!$AO$12='Games &amp; Picks'!$E$12,'Games &amp; Picks'!$BB$12=1),5,IF(AND('Games &amp; Picks'!$AO$12='Games &amp; Picks'!$E$12,'Games &amp; Picks'!$BB$12=0),5,0)))))</f>
        <v>0</v>
      </c>
      <c r="N37" s="1">
        <f>IF('Games &amp; Picks'!E13="x","",IF($B37="","",IF(AND('Games &amp; Picks'!$AO$13='Games &amp; Picks'!$E$13,'Games &amp; Picks'!$BB$13=1,'Games &amp; Picks'!$AO$13='Games &amp; Picks'!$BC$13),10,IF(AND('Games &amp; Picks'!$AO$13='Games &amp; Picks'!$E$13,'Games &amp; Picks'!$BB$13=1),5,IF(AND('Games &amp; Picks'!$AO$13='Games &amp; Picks'!$E$13,'Games &amp; Picks'!$BB$13=0),5,0)))))</f>
        <v>5</v>
      </c>
      <c r="O37" s="1">
        <f>IF('Games &amp; Picks'!E14="x","",IF($B37="","",IF(AND('Games &amp; Picks'!$AO$14='Games &amp; Picks'!$E$14,'Games &amp; Picks'!$BB$14=1,'Games &amp; Picks'!$AO$14='Games &amp; Picks'!$BC$14),10,IF(AND('Games &amp; Picks'!$AO$14='Games &amp; Picks'!$E$14,'Games &amp; Picks'!$BB$14=1),5,IF(AND('Games &amp; Picks'!$AO$14='Games &amp; Picks'!$E$14,'Games &amp; Picks'!$BB$14=0),5,0)))))</f>
        <v>5</v>
      </c>
      <c r="P37" s="1">
        <f>IF('Games &amp; Picks'!E15="x","",IF($B37="","",IF(AND('Games &amp; Picks'!$AO$15='Games &amp; Picks'!$E$15,'Games &amp; Picks'!$BB$15=1,'Games &amp; Picks'!$AO$15='Games &amp; Picks'!$BC$15),10,IF(AND('Games &amp; Picks'!$AO$15='Games &amp; Picks'!$E$15,'Games &amp; Picks'!$BB$15=1),5,IF(AND('Games &amp; Picks'!$AO$15='Games &amp; Picks'!$E$15,'Games &amp; Picks'!$BB$15=0),5,0)))))</f>
        <v>5</v>
      </c>
      <c r="Q37" s="1">
        <f>IF('Games &amp; Picks'!E16="x","",IF($B37="","",IF(AND('Games &amp; Picks'!$AO$16='Games &amp; Picks'!$E$16,'Games &amp; Picks'!$BB$16=1,'Games &amp; Picks'!$AO$16='Games &amp; Picks'!$BC$16),10,IF(AND('Games &amp; Picks'!$AO$16='Games &amp; Picks'!$E$16,'Games &amp; Picks'!$BB$16=1),5,IF(AND('Games &amp; Picks'!$AO$16='Games &amp; Picks'!$E$16,'Games &amp; Picks'!$BB$16=0),5,0)))))</f>
        <v>5</v>
      </c>
      <c r="R37" s="1">
        <f>IF('Games &amp; Picks'!E17="x","",IF($B37="","",IF(AND('Games &amp; Picks'!$AO$17='Games &amp; Picks'!$E$17,'Games &amp; Picks'!$BB$17=1,'Games &amp; Picks'!$AO$17='Games &amp; Picks'!$BC$17),10,IF(AND('Games &amp; Picks'!$AO$17='Games &amp; Picks'!$E$17,'Games &amp; Picks'!$BB$17=1),5,IF(AND('Games &amp; Picks'!$AO$17='Games &amp; Picks'!$E$17,'Games &amp; Picks'!$BB$17=0),5,0)))))</f>
        <v>5</v>
      </c>
      <c r="S37" s="1">
        <f>IF('Games &amp; Picks'!E18="x","",IF($B37="","",IF(AND('Games &amp; Picks'!$AO$18='Games &amp; Picks'!$E$18,'Games &amp; Picks'!$BB$18=1,'Games &amp; Picks'!$AO$18='Games &amp; Picks'!$BC$18),10,IF(AND('Games &amp; Picks'!$AO$18='Games &amp; Picks'!$E$18,'Games &amp; Picks'!$BB$18=1),5,IF(AND('Games &amp; Picks'!$AO$18='Games &amp; Picks'!$E$18,'Games &amp; Picks'!$BB$18=0),5,0)))))</f>
        <v>5</v>
      </c>
      <c r="T37" s="22">
        <f>IF('Games &amp; Picks'!E19="x","",IF($B37="","",IF(AND('Games &amp; Picks'!$AO$19='Games &amp; Picks'!$E$19,'Games &amp; Picks'!$BB$19=1,'Games &amp; Picks'!$AO$19='Games &amp; Picks'!$BC$19),10,IF(AND('Games &amp; Picks'!$AO$19='Games &amp; Picks'!$E$19,'Games &amp; Picks'!$BB$19=1),5,IF(AND('Games &amp; Picks'!$AO$19='Games &amp; Picks'!$E$19,'Games &amp; Picks'!$BB$19=0),5,0)))))</f>
        <v>0</v>
      </c>
      <c r="U37" s="1">
        <f>IF('Games &amp; Picks'!E20="x","",IF($B37="","",IF(AND('Games &amp; Picks'!$AO$20='Games &amp; Picks'!$E$20,'Games &amp; Picks'!$BB$20=1,'Games &amp; Picks'!$AO$20='Games &amp; Picks'!$BC$20),10,IF(AND('Games &amp; Picks'!$AO$20='Games &amp; Picks'!$E$20,'Games &amp; Picks'!$BB$20=1),5,IF(AND('Games &amp; Picks'!$AO$20='Games &amp; Picks'!$E$20,'Games &amp; Picks'!$BB$20=0),5,0)))))</f>
        <v>0</v>
      </c>
      <c r="V37" s="1">
        <f>IF('Games &amp; Picks'!E21="x","",IF($B37="","",IF(AND('Games &amp; Picks'!$AO$21='Games &amp; Picks'!$E$21,'Games &amp; Picks'!$BB$21=1,'Games &amp; Picks'!$AO$21='Games &amp; Picks'!$BC$21),10,IF(AND('Games &amp; Picks'!$AO$21='Games &amp; Picks'!$E$21,'Games &amp; Picks'!$BB$21=1),5,IF(AND('Games &amp; Picks'!$AO$21='Games &amp; Picks'!$E$21,'Games &amp; Picks'!$BB$21=0),5,0)))))</f>
        <v>0</v>
      </c>
      <c r="W37" s="1">
        <f>IF('Games &amp; Picks'!E22="x","",IF($B37="","",IF(AND('Games &amp; Picks'!$AO$22='Games &amp; Picks'!$E$22,'Games &amp; Picks'!$BB$22=1,'Games &amp; Picks'!$AO$22='Games &amp; Picks'!$BC$22),10,IF(AND('Games &amp; Picks'!$AO$22='Games &amp; Picks'!$E$22,'Games &amp; Picks'!$BB$22=1),5,IF(AND('Games &amp; Picks'!$AO$22='Games &amp; Picks'!$E$22,'Games &amp; Picks'!$BB$22=0),5,0)))))</f>
        <v>0</v>
      </c>
      <c r="X37" s="3">
        <f>IF('Games &amp; Picks'!E23="x","",IF($B37="","",IF(AND('Games &amp; Picks'!$AO$23='Games &amp; Picks'!$E$23,'Games &amp; Picks'!$BB$23=1,'Games &amp; Picks'!$AO$23='Games &amp; Picks'!$BC$23),10,IF(AND('Games &amp; Picks'!$AO$23='Games &amp; Picks'!$E$23,'Games &amp; Picks'!$BB$23=1),5,IF(AND('Games &amp; Picks'!$AO$23='Games &amp; Picks'!$E$23,'Games &amp; Picks'!$BB$23=0),5,0)))))</f>
        <v>5</v>
      </c>
      <c r="Y37" s="1">
        <f>IF('Games &amp; Picks'!E24="x","",IF($B37="","",IF(AND('Games &amp; Picks'!$AO$24='Games &amp; Picks'!$E$24,'Games &amp; Picks'!$BB$24=1,'Games &amp; Picks'!$AO$24='Games &amp; Picks'!$BC$24),10,IF(AND('Games &amp; Picks'!$AO$24='Games &amp; Picks'!$E$24,'Games &amp; Picks'!$BB$24=1),5,IF(AND('Games &amp; Picks'!$AO$24='Games &amp; Picks'!$E$24,'Games &amp; Picks'!$BB$24=0),5,0)))))</f>
        <v>5</v>
      </c>
      <c r="Z37" s="1">
        <f>IF('Games &amp; Picks'!E25="x","",IF($B37="","",IF(AND('Games &amp; Picks'!$AO$25='Games &amp; Picks'!$E$25,'Games &amp; Picks'!$BB$25=1,'Games &amp; Picks'!$AO$25='Games &amp; Picks'!$BC$25),10,IF(AND('Games &amp; Picks'!$AO$25='Games &amp; Picks'!$E$25,'Games &amp; Picks'!$BB$25=1),5,IF(AND('Games &amp; Picks'!$AO$25='Games &amp; Picks'!$E$25,'Games &amp; Picks'!$BB$25=0),5,0)))))</f>
        <v>0</v>
      </c>
      <c r="AA37" s="1">
        <f>IF('Games &amp; Picks'!E26="x","",IF($B37="","",IF(AND('Games &amp; Picks'!$AO$26='Games &amp; Picks'!$E$26,'Games &amp; Picks'!$BB$26=1,'Games &amp; Picks'!$AO$26='Games &amp; Picks'!$BC$26),10,IF(AND('Games &amp; Picks'!$AO$26='Games &amp; Picks'!$E$26,'Games &amp; Picks'!$BB$26=1),5,IF(AND('Games &amp; Picks'!$AO$26='Games &amp; Picks'!$E$26,'Games &amp; Picks'!$BB$26=0),5,0)))))</f>
        <v>0</v>
      </c>
      <c r="AB37" s="1">
        <f>IF('Games &amp; Picks'!E27="x","",IF($B37="","",IF(AND('Games &amp; Picks'!$AO$27='Games &amp; Picks'!$E$27,'Games &amp; Picks'!$BB$27=1,'Games &amp; Picks'!$AO$27='Games &amp; Picks'!$BC$27),10,IF(AND('Games &amp; Picks'!$AO$27='Games &amp; Picks'!$E$27,'Games &amp; Picks'!$BB$27=1),5,IF(AND('Games &amp; Picks'!$AO$27='Games &amp; Picks'!$E$27,'Games &amp; Picks'!$BB$27=0),5,0)))))</f>
        <v>0</v>
      </c>
      <c r="AC37" s="1">
        <f>IF('Games &amp; Picks'!E28="x","",IF($B37="","",IF(AND('Games &amp; Picks'!$AO$28='Games &amp; Picks'!$E$28,'Games &amp; Picks'!$BB$28=1,'Games &amp; Picks'!$AO$28='Games &amp; Picks'!$BC$28),14,IF(AND('Games &amp; Picks'!$AO$28='Games &amp; Picks'!$E$28,'Games &amp; Picks'!$BB$28=1),7,IF(AND('Games &amp; Picks'!$AO$28='Games &amp; Picks'!$E$28,'Games &amp; Picks'!$BB$28=0),7,0)))))</f>
        <v>7</v>
      </c>
      <c r="AD37">
        <f>IF('Games &amp; Picks'!E29="x","",IF($B37="","",IF(AND('Games &amp; Picks'!$AO$29='Games &amp; Picks'!$E$29,'Games &amp; Picks'!$BB$29=1,'Games &amp; Picks'!$AO$29='Games &amp; Picks'!$BC$29),10,IF(AND('Games &amp; Picks'!$AO$29='Games &amp; Picks'!$E$29,'Games &amp; Picks'!$BB$29=1),5,IF(AND('Games &amp; Picks'!$AO$29='Games &amp; Picks'!$E$29,'Games &amp; Picks'!$BB$29=0),5,0)))))</f>
        <v>0</v>
      </c>
      <c r="AE37" s="1">
        <f>IF('Games &amp; Picks'!E30="x","",IF($B37="","",IF(AND('Games &amp; Picks'!$AO$30='Games &amp; Picks'!$E$30,'Games &amp; Picks'!$BB$30=1,'Games &amp; Picks'!$AO$30='Games &amp; Picks'!$BC$30),10,IF(AND('Games &amp; Picks'!$AO$30='Games &amp; Picks'!$E$30,'Games &amp; Picks'!$BB$30=1),5,IF(AND('Games &amp; Picks'!$AO$30='Games &amp; Picks'!$E$30,'Games &amp; Picks'!$BB$30=0),5,0)))))</f>
        <v>5</v>
      </c>
      <c r="AF37" s="1">
        <f>IF('Games &amp; Picks'!E31="x","",IF($B37="","",IF(AND('Games &amp; Picks'!$AO$31='Games &amp; Picks'!$E$31,'Games &amp; Picks'!$BB$31=1,'Games &amp; Picks'!$AO$31='Games &amp; Picks'!$BC$31),10,IF(AND('Games &amp; Picks'!$AO$31='Games &amp; Picks'!$E$31,'Games &amp; Picks'!$BB$31=1),5,IF(AND('Games &amp; Picks'!$AO$31='Games &amp; Picks'!$E$31,'Games &amp; Picks'!$BB$31=0),5,0)))))</f>
        <v>0</v>
      </c>
      <c r="AG37" s="1">
        <f>IF('Games &amp; Picks'!E32="x","",IF($B37="","",IF(AND('Games &amp; Picks'!$AO$32='Games &amp; Picks'!$E$32,'Games &amp; Picks'!$BB$32=1,'Games &amp; Picks'!$AO$32='Games &amp; Picks'!$BC$32),10,IF(AND('Games &amp; Picks'!$AO$32='Games &amp; Picks'!$E$32,'Games &amp; Picks'!$BB$32=1),5,IF(AND('Games &amp; Picks'!$AO$32='Games &amp; Picks'!$E$32,'Games &amp; Picks'!$BB$32=0),5,0)))))</f>
        <v>5</v>
      </c>
      <c r="AH37" s="1">
        <f>IF('Games &amp; Picks'!E33="x","",IF($B37="","",IF(AND('Games &amp; Picks'!$AO$33='Games &amp; Picks'!$E$33,'Games &amp; Picks'!$BB$33=1,'Games &amp; Picks'!$AO$33='Games &amp; Picks'!$BC$33),20,IF(AND('Games &amp; Picks'!$AO$33='Games &amp; Picks'!$E$33,'Games &amp; Picks'!$BB$33=1),10,IF(AND('Games &amp; Picks'!$AO$33='Games &amp; Picks'!$E$33,'Games &amp; Picks'!$BB$33=0),10,0)))))</f>
        <v>0</v>
      </c>
      <c r="AI37" s="1">
        <f>IF('Games &amp; Picks'!E34="x","",IF($B37="","",IF(AND('Games &amp; Picks'!$AO$34='Games &amp; Picks'!$E$34,'Games &amp; Picks'!$BB$34=1,'Games &amp; Picks'!$AO$34='Games &amp; Picks'!$BC$34),10,IF(AND('Games &amp; Picks'!$AO$34='Games &amp; Picks'!$E$34,'Games &amp; Picks'!$BB$34=1),5,IF(AND('Games &amp; Picks'!$AO$34='Games &amp; Picks'!$E$34,'Games &amp; Picks'!$BB$34=0),5,0)))))</f>
        <v>5</v>
      </c>
      <c r="AJ37" s="1">
        <f>IF('Games &amp; Picks'!E35="x","",IF($B37="","",IF(AND('Games &amp; Picks'!$AO$35='Games &amp; Picks'!$E$35,'Games &amp; Picks'!$BB$35=1,'Games &amp; Picks'!$AO$35='Games &amp; Picks'!$BC$35),14,IF(AND('Games &amp; Picks'!$AO$35='Games &amp; Picks'!$E$35,'Games &amp; Picks'!$BB$35=1),7,IF(AND('Games &amp; Picks'!$AO$35='Games &amp; Picks'!$E$35,'Games &amp; Picks'!$BB$35=0),7,0)))))</f>
        <v>7</v>
      </c>
      <c r="AK37" s="1">
        <f>IF('Games &amp; Picks'!E36="x","",IF($B37="","",IF(AND('Games &amp; Picks'!$AO$36='Games &amp; Picks'!$E$36,'Games &amp; Picks'!$BB$36=1,'Games &amp; Picks'!$AO$36='Games &amp; Picks'!$BC$36),30,IF(AND('Games &amp; Picks'!$AO$36='Games &amp; Picks'!$E$36,'Games &amp; Picks'!$BB$36=1),15,IF(AND('Games &amp; Picks'!$AO$36='Games &amp; Picks'!$E$36,'Games &amp; Picks'!$BB$36=0),15,0)))))</f>
        <v>15</v>
      </c>
      <c r="AL37" s="47">
        <f>IF('Games &amp; Picks'!E37="x","",IF($B37="","",IF(AND('Games &amp; Picks'!$AO$37='Games &amp; Picks'!$E$37,'Games &amp; Picks'!$BB$37=1,'Games &amp; Picks'!$AO$37='Games &amp; Picks'!$BC$37),30,IF(AND('Games &amp; Picks'!$AO$37='Games &amp; Picks'!$E$37,'Games &amp; Picks'!$BB$37=1),15,IF(AND('Games &amp; Picks'!$AO$37='Games &amp; Picks'!$E$37,'Games &amp; Picks'!$BB$37=0),15,0)))))</f>
        <v>0</v>
      </c>
      <c r="AM37" s="47">
        <f>IF('Games &amp; Picks'!E38="x","",IF($B37="","",IF(AND('Games &amp; Picks'!$AO$38='Games &amp; Picks'!$E$38,'Games &amp; Picks'!$BB$38=1,'Games &amp; Picks'!$AO$38='Games &amp; Picks'!$BC$38),10,IF(AND('Games &amp; Picks'!$AO$38='Games &amp; Picks'!$E$38,'Games &amp; Picks'!$BB$38=1),5,IF(AND('Games &amp; Picks'!$AO$38='Games &amp; Picks'!$E$38,'Games &amp; Picks'!$BB$38=0),5,0)))))</f>
        <v>0</v>
      </c>
      <c r="AN37" s="1">
        <f>IF('Games &amp; Picks'!E39="x","",IF($B37="","",IF(AND('Games &amp; Picks'!$AO$39='Games &amp; Picks'!$E$39,'Games &amp; Picks'!$BB$39=1,'Games &amp; Picks'!$AO$39='Games &amp; Picks'!$BC$39),20,IF(AND('Games &amp; Picks'!$AO$39='Games &amp; Picks'!$E$39,'Games &amp; Picks'!$BB$39=1),10,IF(AND('Games &amp; Picks'!$AO$39='Games &amp; Picks'!$E$39,'Games &amp; Picks'!$BB$39=0),10,0)))))</f>
        <v>0</v>
      </c>
      <c r="AO37" s="1">
        <f>IF('Games &amp; Picks'!E40="x","",IF($B37="","",IF(AND('Games &amp; Picks'!$AO$40='Games &amp; Picks'!$E$40,'Games &amp; Picks'!$BB$40=1,'Games &amp; Picks'!$AO$40='Games &amp; Picks'!$BC$40),20,IF(AND('Games &amp; Picks'!$AO$40='Games &amp; Picks'!$E$40,'Games &amp; Picks'!$BB$40=1),10,IF(AND('Games &amp; Picks'!$AO$40='Games &amp; Picks'!$E$40,'Games &amp; Picks'!$BB$40=0),10,0)))))</f>
        <v>10</v>
      </c>
      <c r="AP37" s="1">
        <f>IF('Games &amp; Picks'!E41="x","",IF($B37="","",IF(AND('Games &amp; Picks'!$AO$41='Games &amp; Picks'!$E$41,'Games &amp; Picks'!$BB$41=1,'Games &amp; Picks'!$AO$41='Games &amp; Picks'!$BC$41),20,IF(AND('Games &amp; Picks'!$AO$41='Games &amp; Picks'!$E$41,'Games &amp; Picks'!$BB$41=1),10,IF(AND('Games &amp; Picks'!$AO$41='Games &amp; Picks'!$E$41,'Games &amp; Picks'!$BB$41=0),10,0)))))</f>
        <v>10</v>
      </c>
      <c r="AQ37" s="19">
        <f>IF('Games &amp; Picks'!$E$42="x","",IF($B37="","",IF('Games &amp; Picks'!AO$42='Games &amp; Picks'!$E$42,30,0)))</f>
        <v>0</v>
      </c>
      <c r="AR37" s="62">
        <f>Streaks!AK$48</f>
        <v>10</v>
      </c>
      <c r="AS37" s="62">
        <f>IF('Games &amp; Picks'!$E$41="x","",IF($B37="","",IF('New Years Bonus'!AK$6=4,10,0)))</f>
        <v>0</v>
      </c>
      <c r="AT37" s="4">
        <f>IF('Games &amp; Picks'!E42="x","",IF($B37="","",IF('Playoff Bonus'!AK$4=2,15,0)))</f>
        <v>0</v>
      </c>
      <c r="AU37" s="50">
        <f t="shared" si="1"/>
        <v>144</v>
      </c>
      <c r="AV37" s="42">
        <f t="shared" si="2"/>
        <v>0.53658536585365857</v>
      </c>
      <c r="AW37" s="28">
        <f>IF(B37="","",HLOOKUP(B37,Streaks!$B$1:$AT$42,AX37,FALSE))</f>
        <v>0</v>
      </c>
      <c r="AX37" s="69">
        <f t="shared" si="3"/>
        <v>42</v>
      </c>
    </row>
    <row r="38" spans="1:50" x14ac:dyDescent="0.2">
      <c r="A38" s="62">
        <f t="shared" si="0"/>
        <v>29</v>
      </c>
      <c r="B38" s="63" t="str">
        <f>IF('Games &amp; Picks'!AP$1="","",'Games &amp; Picks'!AP$1)</f>
        <v>John Huneck</v>
      </c>
      <c r="C38" s="22">
        <f>IF('Games &amp; Picks'!E2="x","",IF($B38="","",IF(AND('Games &amp; Picks'!$AP$2='Games &amp; Picks'!$E$2,'Games &amp; Picks'!$BB$2=1,'Games &amp; Picks'!$AP$2='Games &amp; Picks'!$BC$2),10,IF(AND('Games &amp; Picks'!$AP$2='Games &amp; Picks'!$E$2,'Games &amp; Picks'!$BB$2=1),5,IF(AND('Games &amp; Picks'!$AP$2='Games &amp; Picks'!$E$2,'Games &amp; Picks'!$BB$2=0),5,0)))))</f>
        <v>5</v>
      </c>
      <c r="D38" s="22">
        <f>IF('Games &amp; Picks'!E3="x","",IF($B38="","",IF(AND('Games &amp; Picks'!$AP$3='Games &amp; Picks'!$E$3,'Games &amp; Picks'!$BB$3=1,'Games &amp; Picks'!$AP$3='Games &amp; Picks'!$BC$3),10,IF(AND('Games &amp; Picks'!$AP$3='Games &amp; Picks'!$E$3,'Games &amp; Picks'!$BB$3=1),5,IF(AND('Games &amp; Picks'!$AP$3='Games &amp; Picks'!$E$3,'Games &amp; Picks'!$BB$3=0),5,0)))))</f>
        <v>0</v>
      </c>
      <c r="E38" s="22">
        <f>IF('Games &amp; Picks'!E4="x","",IF($B38="","",IF(AND('Games &amp; Picks'!$AP$4='Games &amp; Picks'!$E$4,'Games &amp; Picks'!$BB$4=1,'Games &amp; Picks'!$AP$4='Games &amp; Picks'!$BC$4),10,IF(AND('Games &amp; Picks'!$AP$4='Games &amp; Picks'!$E$4,'Games &amp; Picks'!$BB$4=1),5,IF(AND('Games &amp; Picks'!$AP$4='Games &amp; Picks'!$E$4,'Games &amp; Picks'!$BB$4=0),5,0)))))</f>
        <v>0</v>
      </c>
      <c r="F38" s="1">
        <f>IF('Games &amp; Picks'!E5="x","",IF($B38="","",IF(AND('Games &amp; Picks'!$AP$5='Games &amp; Picks'!$E$5,'Games &amp; Picks'!$BB$5=1,'Games &amp; Picks'!$AP$5='Games &amp; Picks'!$BC$5),10,IF(AND('Games &amp; Picks'!$AP$5='Games &amp; Picks'!$E$5,'Games &amp; Picks'!$BB$5=1),5,IF(AND('Games &amp; Picks'!$AP$5='Games &amp; Picks'!$E$5,'Games &amp; Picks'!$BB$5=0),5,0)))))</f>
        <v>0</v>
      </c>
      <c r="G38" s="1">
        <f>IF('Games &amp; Picks'!E6="x","",IF($B38="","",IF(AND('Games &amp; Picks'!$AP$6='Games &amp; Picks'!$E$6,'Games &amp; Picks'!$BB$6=1,'Games &amp; Picks'!$AP$6='Games &amp; Picks'!$BC$6),10,IF(AND('Games &amp; Picks'!$AP$6='Games &amp; Picks'!$E$6,'Games &amp; Picks'!$BB$6=1),5,IF(AND('Games &amp; Picks'!$AP$6='Games &amp; Picks'!$E$6,'Games &amp; Picks'!$BB$6=0),5,0)))))</f>
        <v>0</v>
      </c>
      <c r="H38" s="1">
        <f>IF('Games &amp; Picks'!E7="x","",IF($B38="","",IF(AND('Games &amp; Picks'!$AP$7='Games &amp; Picks'!$E$7,'Games &amp; Picks'!$BB$7=1,'Games &amp; Picks'!$AP$7='Games &amp; Picks'!$BC$7),10,IF(AND('Games &amp; Picks'!$AP$7='Games &amp; Picks'!$E$7,'Games &amp; Picks'!$BB$7=1),5,IF(AND('Games &amp; Picks'!$AP$7='Games &amp; Picks'!$E$7,'Games &amp; Picks'!$BB$7=0),5,0)))))</f>
        <v>0</v>
      </c>
      <c r="I38" s="1">
        <f>IF('Games &amp; Picks'!E8="x","",IF($B38="","",IF(AND('Games &amp; Picks'!$AP$8='Games &amp; Picks'!$E$8,'Games &amp; Picks'!$BB$8=1,'Games &amp; Picks'!$AP$8='Games &amp; Picks'!$BC$8),10,IF(AND('Games &amp; Picks'!$AP$8='Games &amp; Picks'!$E$8,'Games &amp; Picks'!$BB$8=1),5,IF(AND('Games &amp; Picks'!$AP$8='Games &amp; Picks'!$E$8,'Games &amp; Picks'!$BB$8=0),5,0)))))</f>
        <v>5</v>
      </c>
      <c r="J38" s="1">
        <f>IF('Games &amp; Picks'!E9="x","",IF($B38="","",IF(AND('Games &amp; Picks'!$AP$9='Games &amp; Picks'!$E$9,'Games &amp; Picks'!$BB$9=1,'Games &amp; Picks'!$AP$9='Games &amp; Picks'!$BC$9),10,IF(AND('Games &amp; Picks'!$AP$9='Games &amp; Picks'!$E$9,'Games &amp; Picks'!$BB$9=1),5,IF(AND('Games &amp; Picks'!$AP$9='Games &amp; Picks'!$E$9,'Games &amp; Picks'!$BB$9=0),5,0)))))</f>
        <v>0</v>
      </c>
      <c r="K38" s="1">
        <f>IF('Games &amp; Picks'!E10="x","",IF($B38="","",IF(AND('Games &amp; Picks'!$AP$10='Games &amp; Picks'!$E$10,'Games &amp; Picks'!$BB$10=1,'Games &amp; Picks'!$AP$10='Games &amp; Picks'!$BC$10),10,IF(AND('Games &amp; Picks'!$AP$10='Games &amp; Picks'!$E$10,'Games &amp; Picks'!$BB$10=1),5,IF(AND('Games &amp; Picks'!$AP$10='Games &amp; Picks'!$E$10,'Games &amp; Picks'!$BB$10=0),5,0)))))</f>
        <v>0</v>
      </c>
      <c r="L38" s="1">
        <f>IF('Games &amp; Picks'!E11="x","",IF($B38="","",IF(AND('Games &amp; Picks'!$AP$11='Games &amp; Picks'!$E$11,'Games &amp; Picks'!$BB$11=1,'Games &amp; Picks'!$AP$11='Games &amp; Picks'!$BC$11),10,IF(AND('Games &amp; Picks'!$AP$11='Games &amp; Picks'!$E$11,'Games &amp; Picks'!$BB$11=1),5,IF(AND('Games &amp; Picks'!$AP$11='Games &amp; Picks'!$E$11,'Games &amp; Picks'!$BB$11=0),5,0)))))</f>
        <v>0</v>
      </c>
      <c r="M38" s="1">
        <f>IF('Games &amp; Picks'!E12="x","",IF($B38="","",IF(AND('Games &amp; Picks'!$AP$12='Games &amp; Picks'!$E$12,'Games &amp; Picks'!$BB$12=1,'Games &amp; Picks'!$AP$12='Games &amp; Picks'!$BC$12),10,IF(AND('Games &amp; Picks'!$AP$12='Games &amp; Picks'!$E$12,'Games &amp; Picks'!$BB$12=1),5,IF(AND('Games &amp; Picks'!$AP$12='Games &amp; Picks'!$E$12,'Games &amp; Picks'!$BB$12=0),5,0)))))</f>
        <v>0</v>
      </c>
      <c r="N38" s="1">
        <f>IF('Games &amp; Picks'!E13="x","",IF($B38="","",IF(AND('Games &amp; Picks'!$AP$13='Games &amp; Picks'!$E$13,'Games &amp; Picks'!$BB$13=1,'Games &amp; Picks'!$AP$13='Games &amp; Picks'!$BC$13),10,IF(AND('Games &amp; Picks'!$AP$13='Games &amp; Picks'!$E$13,'Games &amp; Picks'!$BB$13=1),5,IF(AND('Games &amp; Picks'!$AP$13='Games &amp; Picks'!$E$13,'Games &amp; Picks'!$BB$13=0),5,0)))))</f>
        <v>0</v>
      </c>
      <c r="O38" s="1">
        <f>IF('Games &amp; Picks'!E14="x","",IF($B38="","",IF(AND('Games &amp; Picks'!$AP$14='Games &amp; Picks'!$E$14,'Games &amp; Picks'!$BB$14=1,'Games &amp; Picks'!$AP$14='Games &amp; Picks'!$BC$14),10,IF(AND('Games &amp; Picks'!$AP$14='Games &amp; Picks'!$E$14,'Games &amp; Picks'!$BB$14=1),5,IF(AND('Games &amp; Picks'!$AP$14='Games &amp; Picks'!$E$14,'Games &amp; Picks'!$BB$14=0),5,0)))))</f>
        <v>0</v>
      </c>
      <c r="P38" s="1">
        <f>IF('Games &amp; Picks'!E15="x","",IF($B38="","",IF(AND('Games &amp; Picks'!$AP$15='Games &amp; Picks'!$E$15,'Games &amp; Picks'!$BB$15=1,'Games &amp; Picks'!$AP$15='Games &amp; Picks'!$BC$15),10,IF(AND('Games &amp; Picks'!$AP$15='Games &amp; Picks'!$E$15,'Games &amp; Picks'!$BB$15=1),5,IF(AND('Games &amp; Picks'!$AP$15='Games &amp; Picks'!$E$15,'Games &amp; Picks'!$BB$15=0),5,0)))))</f>
        <v>5</v>
      </c>
      <c r="Q38" s="1">
        <f>IF('Games &amp; Picks'!E16="x","",IF($B38="","",IF(AND('Games &amp; Picks'!$AP$16='Games &amp; Picks'!$E$16,'Games &amp; Picks'!$BB$16=1,'Games &amp; Picks'!$AP$16='Games &amp; Picks'!$BC$16),10,IF(AND('Games &amp; Picks'!$AP$16='Games &amp; Picks'!$E$16,'Games &amp; Picks'!$BB$16=1),5,IF(AND('Games &amp; Picks'!$AP$16='Games &amp; Picks'!$E$16,'Games &amp; Picks'!$BB$16=0),5,0)))))</f>
        <v>0</v>
      </c>
      <c r="R38" s="1">
        <f>IF('Games &amp; Picks'!E17="x","",IF($B38="","",IF(AND('Games &amp; Picks'!$AP$17='Games &amp; Picks'!$E$17,'Games &amp; Picks'!$BB$17=1,'Games &amp; Picks'!$AP$17='Games &amp; Picks'!$BC$17),10,IF(AND('Games &amp; Picks'!$AP$17='Games &amp; Picks'!$E$17,'Games &amp; Picks'!$BB$17=1),5,IF(AND('Games &amp; Picks'!$AP$17='Games &amp; Picks'!$E$17,'Games &amp; Picks'!$BB$17=0),5,0)))))</f>
        <v>5</v>
      </c>
      <c r="S38" s="1">
        <f>IF('Games &amp; Picks'!E18="x","",IF($B38="","",IF(AND('Games &amp; Picks'!$AP$18='Games &amp; Picks'!$E$18,'Games &amp; Picks'!$BB$18=1,'Games &amp; Picks'!$AP$18='Games &amp; Picks'!$BC$18),10,IF(AND('Games &amp; Picks'!$AP$18='Games &amp; Picks'!$E$18,'Games &amp; Picks'!$BB$18=1),5,IF(AND('Games &amp; Picks'!$AP$18='Games &amp; Picks'!$E$18,'Games &amp; Picks'!$BB$18=0),5,0)))))</f>
        <v>5</v>
      </c>
      <c r="T38" s="22">
        <f>IF('Games &amp; Picks'!E19="x","",IF($B38="","",IF(AND('Games &amp; Picks'!$AP$19='Games &amp; Picks'!$E$19,'Games &amp; Picks'!$BB$19=1,'Games &amp; Picks'!$AP$19='Games &amp; Picks'!$BC$19),10,IF(AND('Games &amp; Picks'!$AP$19='Games &amp; Picks'!$E$19,'Games &amp; Picks'!$BB$19=1),5,IF(AND('Games &amp; Picks'!$AP$19='Games &amp; Picks'!$E$19,'Games &amp; Picks'!$BB$19=0),5,0)))))</f>
        <v>10</v>
      </c>
      <c r="U38" s="1">
        <f>IF('Games &amp; Picks'!E20="x","",IF($B38="","",IF(AND('Games &amp; Picks'!$AP$20='Games &amp; Picks'!$E$20,'Games &amp; Picks'!$BB$20=1,'Games &amp; Picks'!$AP$20='Games &amp; Picks'!$BC$20),10,IF(AND('Games &amp; Picks'!$AP$20='Games &amp; Picks'!$E$20,'Games &amp; Picks'!$BB$20=1),5,IF(AND('Games &amp; Picks'!$AP$20='Games &amp; Picks'!$E$20,'Games &amp; Picks'!$BB$20=0),5,0)))))</f>
        <v>0</v>
      </c>
      <c r="V38" s="1">
        <f>IF('Games &amp; Picks'!E21="x","",IF($B38="","",IF(AND('Games &amp; Picks'!$AP$21='Games &amp; Picks'!$E$21,'Games &amp; Picks'!$BB$21=1,'Games &amp; Picks'!$AP$21='Games &amp; Picks'!$BC$21),10,IF(AND('Games &amp; Picks'!$AP$21='Games &amp; Picks'!$E$21,'Games &amp; Picks'!$BB$21=1),5,IF(AND('Games &amp; Picks'!$AP$21='Games &amp; Picks'!$E$21,'Games &amp; Picks'!$BB$21=0),5,0)))))</f>
        <v>5</v>
      </c>
      <c r="W38" s="1">
        <f>IF('Games &amp; Picks'!E22="x","",IF($B38="","",IF(AND('Games &amp; Picks'!$AP$22='Games &amp; Picks'!$E$22,'Games &amp; Picks'!$BB$22=1,'Games &amp; Picks'!$AP$22='Games &amp; Picks'!$BC$22),10,IF(AND('Games &amp; Picks'!$AP$22='Games &amp; Picks'!$E$22,'Games &amp; Picks'!$BB$22=1),5,IF(AND('Games &amp; Picks'!$AP$22='Games &amp; Picks'!$E$22,'Games &amp; Picks'!$BB$22=0),5,0)))))</f>
        <v>10</v>
      </c>
      <c r="X38" s="3">
        <f>IF('Games &amp; Picks'!E23="x","",IF($B38="","",IF(AND('Games &amp; Picks'!$AP$23='Games &amp; Picks'!$E$23,'Games &amp; Picks'!$BB$23=1,'Games &amp; Picks'!$AP$23='Games &amp; Picks'!$BC$23),10,IF(AND('Games &amp; Picks'!$AP$23='Games &amp; Picks'!$E$23,'Games &amp; Picks'!$BB$23=1),5,IF(AND('Games &amp; Picks'!$AP$23='Games &amp; Picks'!$E$23,'Games &amp; Picks'!$BB$23=0),5,0)))))</f>
        <v>5</v>
      </c>
      <c r="Y38" s="1">
        <f>IF('Games &amp; Picks'!E24="x","",IF($B38="","",IF(AND('Games &amp; Picks'!$AP$24='Games &amp; Picks'!$E$24,'Games &amp; Picks'!$BB$24=1,'Games &amp; Picks'!$AP$24='Games &amp; Picks'!$BC$24),10,IF(AND('Games &amp; Picks'!$AP$24='Games &amp; Picks'!$E$24,'Games &amp; Picks'!$BB$24=1),5,IF(AND('Games &amp; Picks'!$AP$24='Games &amp; Picks'!$E$24,'Games &amp; Picks'!$BB$24=0),5,0)))))</f>
        <v>5</v>
      </c>
      <c r="Z38" s="1">
        <f>IF('Games &amp; Picks'!E25="x","",IF($B38="","",IF(AND('Games &amp; Picks'!$AP$25='Games &amp; Picks'!$E$25,'Games &amp; Picks'!$BB$25=1,'Games &amp; Picks'!$AP$25='Games &amp; Picks'!$BC$25),10,IF(AND('Games &amp; Picks'!$AP$25='Games &amp; Picks'!$E$25,'Games &amp; Picks'!$BB$25=1),5,IF(AND('Games &amp; Picks'!$AP$25='Games &amp; Picks'!$E$25,'Games &amp; Picks'!$BB$25=0),5,0)))))</f>
        <v>0</v>
      </c>
      <c r="AA38" s="1">
        <f>IF('Games &amp; Picks'!E26="x","",IF($B38="","",IF(AND('Games &amp; Picks'!$AP$26='Games &amp; Picks'!$E$26,'Games &amp; Picks'!$BB$26=1,'Games &amp; Picks'!$AP$26='Games &amp; Picks'!$BC$26),10,IF(AND('Games &amp; Picks'!$AP$26='Games &amp; Picks'!$E$26,'Games &amp; Picks'!$BB$26=1),5,IF(AND('Games &amp; Picks'!$AP$26='Games &amp; Picks'!$E$26,'Games &amp; Picks'!$BB$26=0),5,0)))))</f>
        <v>5</v>
      </c>
      <c r="AB38" s="1">
        <f>IF('Games &amp; Picks'!E27="x","",IF($B38="","",IF(AND('Games &amp; Picks'!$AP$27='Games &amp; Picks'!$E$27,'Games &amp; Picks'!$BB$27=1,'Games &amp; Picks'!$AP$27='Games &amp; Picks'!$BC$27),10,IF(AND('Games &amp; Picks'!$AP$27='Games &amp; Picks'!$E$27,'Games &amp; Picks'!$BB$27=1),5,IF(AND('Games &amp; Picks'!$AP$27='Games &amp; Picks'!$E$27,'Games &amp; Picks'!$BB$27=0),5,0)))))</f>
        <v>0</v>
      </c>
      <c r="AC38" s="1">
        <f>IF('Games &amp; Picks'!E28="x","",IF($B38="","",IF(AND('Games &amp; Picks'!$AP$28='Games &amp; Picks'!$E$28,'Games &amp; Picks'!$BB$28=1,'Games &amp; Picks'!$AP$28='Games &amp; Picks'!$BC$28),14,IF(AND('Games &amp; Picks'!$AP$28='Games &amp; Picks'!$E$28,'Games &amp; Picks'!$BB$28=1),7,IF(AND('Games &amp; Picks'!$AP$28='Games &amp; Picks'!$E$28,'Games &amp; Picks'!$BB$28=0),7,0)))))</f>
        <v>7</v>
      </c>
      <c r="AD38">
        <f>IF('Games &amp; Picks'!E29="x","",IF($B38="","",IF(AND('Games &amp; Picks'!$AP$29='Games &amp; Picks'!$E$29,'Games &amp; Picks'!$BB$29=1,'Games &amp; Picks'!$AP$29='Games &amp; Picks'!$BC$29),10,IF(AND('Games &amp; Picks'!$AP$29='Games &amp; Picks'!$E$29,'Games &amp; Picks'!$BB$29=1),5,IF(AND('Games &amp; Picks'!$AP$29='Games &amp; Picks'!$E$29,'Games &amp; Picks'!$BB$29=0),5,0)))))</f>
        <v>5</v>
      </c>
      <c r="AE38" s="1">
        <f>IF('Games &amp; Picks'!E30="x","",IF($B38="","",IF(AND('Games &amp; Picks'!$AP$30='Games &amp; Picks'!$E$30,'Games &amp; Picks'!$BB$30=1,'Games &amp; Picks'!$AP$30='Games &amp; Picks'!$BC$30),10,IF(AND('Games &amp; Picks'!$AP$30='Games &amp; Picks'!$E$30,'Games &amp; Picks'!$BB$30=1),5,IF(AND('Games &amp; Picks'!$AP$30='Games &amp; Picks'!$E$30,'Games &amp; Picks'!$BB$30=0),5,0)))))</f>
        <v>0</v>
      </c>
      <c r="AF38" s="1">
        <f>IF('Games &amp; Picks'!E31="x","",IF($B38="","",IF(AND('Games &amp; Picks'!$AP$31='Games &amp; Picks'!$E$31,'Games &amp; Picks'!$BB$31=1,'Games &amp; Picks'!$AP$31='Games &amp; Picks'!$BC$31),10,IF(AND('Games &amp; Picks'!$AP$31='Games &amp; Picks'!$E$31,'Games &amp; Picks'!$BB$31=1),5,IF(AND('Games &amp; Picks'!$AP$31='Games &amp; Picks'!$E$31,'Games &amp; Picks'!$BB$31=0),5,0)))))</f>
        <v>0</v>
      </c>
      <c r="AG38" s="1">
        <f>IF('Games &amp; Picks'!E32="x","",IF($B38="","",IF(AND('Games &amp; Picks'!$AP$32='Games &amp; Picks'!$E$32,'Games &amp; Picks'!$BB$32=1,'Games &amp; Picks'!$AP$32='Games &amp; Picks'!$BC$32),10,IF(AND('Games &amp; Picks'!$AP$32='Games &amp; Picks'!$E$32,'Games &amp; Picks'!$BB$32=1),5,IF(AND('Games &amp; Picks'!$AP$32='Games &amp; Picks'!$E$32,'Games &amp; Picks'!$BB$32=0),5,0)))))</f>
        <v>5</v>
      </c>
      <c r="AH38" s="1">
        <f>IF('Games &amp; Picks'!E33="x","",IF($B38="","",IF(AND('Games &amp; Picks'!$AP$33='Games &amp; Picks'!$E$33,'Games &amp; Picks'!$BB$33=1,'Games &amp; Picks'!$AP$33='Games &amp; Picks'!$BC$33),20,IF(AND('Games &amp; Picks'!$AP$33='Games &amp; Picks'!$E$33,'Games &amp; Picks'!$BB$33=1),10,IF(AND('Games &amp; Picks'!$AP$33='Games &amp; Picks'!$E$33,'Games &amp; Picks'!$BB$33=0),10,0)))))</f>
        <v>0</v>
      </c>
      <c r="AI38" s="1">
        <f>IF('Games &amp; Picks'!E34="x","",IF($B38="","",IF(AND('Games &amp; Picks'!$AP$34='Games &amp; Picks'!$E$34,'Games &amp; Picks'!$BB$34=1,'Games &amp; Picks'!$AP$34='Games &amp; Picks'!$BC$34),10,IF(AND('Games &amp; Picks'!$AP$34='Games &amp; Picks'!$E$34,'Games &amp; Picks'!$BB$34=1),5,IF(AND('Games &amp; Picks'!$AP$34='Games &amp; Picks'!$E$34,'Games &amp; Picks'!$BB$34=0),5,0)))))</f>
        <v>5</v>
      </c>
      <c r="AJ38" s="1">
        <f>IF('Games &amp; Picks'!E35="x","",IF($B38="","",IF(AND('Games &amp; Picks'!$AP$35='Games &amp; Picks'!$E$35,'Games &amp; Picks'!$BB$35=1,'Games &amp; Picks'!$AP$35='Games &amp; Picks'!$BC$35),14,IF(AND('Games &amp; Picks'!$AP$35='Games &amp; Picks'!$E$35,'Games &amp; Picks'!$BB$35=1),7,IF(AND('Games &amp; Picks'!$AP$35='Games &amp; Picks'!$E$35,'Games &amp; Picks'!$BB$35=0),7,0)))))</f>
        <v>0</v>
      </c>
      <c r="AK38" s="1">
        <f>IF('Games &amp; Picks'!E36="x","",IF($B38="","",IF(AND('Games &amp; Picks'!$AP$36='Games &amp; Picks'!$E$36,'Games &amp; Picks'!$BB$36=1,'Games &amp; Picks'!$AP$36='Games &amp; Picks'!$BC$36),30,IF(AND('Games &amp; Picks'!$AP$36='Games &amp; Picks'!$E$36,'Games &amp; Picks'!$BB$36=1),15,IF(AND('Games &amp; Picks'!$AP$36='Games &amp; Picks'!$E$36,'Games &amp; Picks'!$BB$36=0),15,0)))))</f>
        <v>15</v>
      </c>
      <c r="AL38" s="47">
        <f>IF('Games &amp; Picks'!E37="x","",IF($B38="","",IF(AND('Games &amp; Picks'!$AP$37='Games &amp; Picks'!$E$37,'Games &amp; Picks'!$BB$37=1,'Games &amp; Picks'!$AP$37='Games &amp; Picks'!$BC$37),30,IF(AND('Games &amp; Picks'!$AP$37='Games &amp; Picks'!$E$37,'Games &amp; Picks'!$BB$37=1),15,IF(AND('Games &amp; Picks'!$AP$37='Games &amp; Picks'!$E$37,'Games &amp; Picks'!$BB$37=0),15,0)))))</f>
        <v>0</v>
      </c>
      <c r="AM38" s="47">
        <f>IF('Games &amp; Picks'!E38="x","",IF($B38="","",IF(AND('Games &amp; Picks'!$AP$38='Games &amp; Picks'!$E$38,'Games &amp; Picks'!$BB$38=1,'Games &amp; Picks'!$AP$38='Games &amp; Picks'!$BC$38),10,IF(AND('Games &amp; Picks'!$AP$38='Games &amp; Picks'!$E$38,'Games &amp; Picks'!$BB$38=1),5,IF(AND('Games &amp; Picks'!$AP$38='Games &amp; Picks'!$E$38,'Games &amp; Picks'!$BB$38=0),5,0)))))</f>
        <v>5</v>
      </c>
      <c r="AN38" s="1">
        <f>IF('Games &amp; Picks'!E39="x","",IF($B38="","",IF(AND('Games &amp; Picks'!$AP$39='Games &amp; Picks'!$E$39,'Games &amp; Picks'!$BB$39=1,'Games &amp; Picks'!$AP$39='Games &amp; Picks'!$BC$39),20,IF(AND('Games &amp; Picks'!$AP$39='Games &amp; Picks'!$E$39,'Games &amp; Picks'!$BB$39=1),10,IF(AND('Games &amp; Picks'!$AP$39='Games &amp; Picks'!$E$39,'Games &amp; Picks'!$BB$39=0),10,0)))))</f>
        <v>10</v>
      </c>
      <c r="AO38" s="1">
        <f>IF('Games &amp; Picks'!E40="x","",IF($B38="","",IF(AND('Games &amp; Picks'!$AP$40='Games &amp; Picks'!$E$40,'Games &amp; Picks'!$BB$40=1,'Games &amp; Picks'!$AP$40='Games &amp; Picks'!$BC$40),20,IF(AND('Games &amp; Picks'!$AP$40='Games &amp; Picks'!$E$40,'Games &amp; Picks'!$BB$40=1),10,IF(AND('Games &amp; Picks'!$AP$40='Games &amp; Picks'!$E$40,'Games &amp; Picks'!$BB$40=0),10,0)))))</f>
        <v>0</v>
      </c>
      <c r="AP38" s="1">
        <f>IF('Games &amp; Picks'!E41="x","",IF($B38="","",IF(AND('Games &amp; Picks'!$AP$41='Games &amp; Picks'!$E$41,'Games &amp; Picks'!$BB$41=1,'Games &amp; Picks'!$AP$41='Games &amp; Picks'!$BC$41),20,IF(AND('Games &amp; Picks'!$AP$41='Games &amp; Picks'!$E$41,'Games &amp; Picks'!$BB$41=1),10,IF(AND('Games &amp; Picks'!$AP$41='Games &amp; Picks'!$E$41,'Games &amp; Picks'!$BB$41=0),10,0)))))</f>
        <v>10</v>
      </c>
      <c r="AQ38" s="19">
        <f>IF('Games &amp; Picks'!$E$42="x","",IF($B38="","",IF('Games &amp; Picks'!AP$42='Games &amp; Picks'!$E$42,30,0)))</f>
        <v>0</v>
      </c>
      <c r="AR38" s="62">
        <f>Streaks!AL$48</f>
        <v>0</v>
      </c>
      <c r="AS38" s="62">
        <f>IF('Games &amp; Picks'!$E$41="x","",IF($B38="","",IF('New Years Bonus'!AL$6=4,10,0)))</f>
        <v>0</v>
      </c>
      <c r="AT38" s="4">
        <f>IF('Games &amp; Picks'!E42="x","",IF($B38="","",IF('Playoff Bonus'!AL$4=2,15,0)))</f>
        <v>0</v>
      </c>
      <c r="AU38" s="50">
        <f t="shared" si="1"/>
        <v>127</v>
      </c>
      <c r="AV38" s="42">
        <f t="shared" si="2"/>
        <v>0.46341463414634149</v>
      </c>
      <c r="AW38" s="28">
        <f>IF(B38="","",HLOOKUP(B38,Streaks!$B$1:$AT$42,AX38,FALSE))</f>
        <v>0</v>
      </c>
      <c r="AX38" s="69">
        <f t="shared" si="3"/>
        <v>42</v>
      </c>
    </row>
    <row r="39" spans="1:50" x14ac:dyDescent="0.2">
      <c r="A39" s="62" t="e">
        <f t="shared" si="0"/>
        <v>#VALUE!</v>
      </c>
      <c r="B39" s="63" t="str">
        <f>IF('Games &amp; Picks'!AQ$1="","",'Games &amp; Picks'!AQ$1)</f>
        <v/>
      </c>
      <c r="C39" s="22" t="str">
        <f>IF('Games &amp; Picks'!E2="x","",IF($B39="","",IF(AND('Games &amp; Picks'!$AQ$2='Games &amp; Picks'!$E$2,'Games &amp; Picks'!$BB$2=1,'Games &amp; Picks'!$AQ$2='Games &amp; Picks'!$BC$2),10,IF(AND('Games &amp; Picks'!$AQ$2='Games &amp; Picks'!$E$2,'Games &amp; Picks'!$BB$2=1),5,IF(AND('Games &amp; Picks'!$AQ$2='Games &amp; Picks'!$E$2,'Games &amp; Picks'!$BB$2=0),5,0)))))</f>
        <v/>
      </c>
      <c r="D39" s="22" t="str">
        <f>IF('Games &amp; Picks'!E3="x","",IF($B39="","",IF(AND('Games &amp; Picks'!$AQ$3='Games &amp; Picks'!$E$3,'Games &amp; Picks'!$BB$3=1,'Games &amp; Picks'!$AQ$3='Games &amp; Picks'!$BC$3),10,IF(AND('Games &amp; Picks'!$AQ$3='Games &amp; Picks'!$E$3,'Games &amp; Picks'!$BB$3=1),5,IF(AND('Games &amp; Picks'!$AQ$3='Games &amp; Picks'!$E$3,'Games &amp; Picks'!$BB$3=0),5,0)))))</f>
        <v/>
      </c>
      <c r="E39" s="22" t="str">
        <f>IF('Games &amp; Picks'!E4="x","",IF($B39="","",IF(AND('Games &amp; Picks'!$AQ$4='Games &amp; Picks'!$E$4,'Games &amp; Picks'!$BB$4=1,'Games &amp; Picks'!$AQ$4='Games &amp; Picks'!$BC$4),10,IF(AND('Games &amp; Picks'!$AQ$4='Games &amp; Picks'!$E$4,'Games &amp; Picks'!$BB$4=1),5,IF(AND('Games &amp; Picks'!$AQ$4='Games &amp; Picks'!$E$4,'Games &amp; Picks'!$BB$4=0),5,0)))))</f>
        <v/>
      </c>
      <c r="F39" s="1" t="str">
        <f>IF('Games &amp; Picks'!E5="x","",IF($B39="","",IF(AND('Games &amp; Picks'!$AQ$5='Games &amp; Picks'!$E$5,'Games &amp; Picks'!$BB$5=1,'Games &amp; Picks'!$AQ$5='Games &amp; Picks'!$BC$5),10,IF(AND('Games &amp; Picks'!$AQ$5='Games &amp; Picks'!$E$5,'Games &amp; Picks'!$BB$5=1),5,IF(AND('Games &amp; Picks'!$AQ$5='Games &amp; Picks'!$E$5,'Games &amp; Picks'!$BB$5=0),5,0)))))</f>
        <v/>
      </c>
      <c r="G39" s="1" t="str">
        <f>IF('Games &amp; Picks'!E6="x","",IF($B39="","",IF(AND('Games &amp; Picks'!$AQ$6='Games &amp; Picks'!$E$6,'Games &amp; Picks'!$BB$6=1,'Games &amp; Picks'!$AQ$6='Games &amp; Picks'!$BC$6),10,IF(AND('Games &amp; Picks'!$AQ$6='Games &amp; Picks'!$E$6,'Games &amp; Picks'!$BB$6=1),5,IF(AND('Games &amp; Picks'!$AQ$6='Games &amp; Picks'!$E$6,'Games &amp; Picks'!$BB$6=0),5,0)))))</f>
        <v/>
      </c>
      <c r="H39" s="1" t="str">
        <f>IF('Games &amp; Picks'!E7="x","",IF($B39="","",IF(AND('Games &amp; Picks'!$AQ$7='Games &amp; Picks'!$E$7,'Games &amp; Picks'!$BB$7=1,'Games &amp; Picks'!$AQ$7='Games &amp; Picks'!$BC$7),10,IF(AND('Games &amp; Picks'!$AQ$7='Games &amp; Picks'!$E$7,'Games &amp; Picks'!$BB$7=1),5,IF(AND('Games &amp; Picks'!$AQ$7='Games &amp; Picks'!$E$7,'Games &amp; Picks'!$BB$7=0),5,0)))))</f>
        <v/>
      </c>
      <c r="I39" s="1" t="str">
        <f>IF('Games &amp; Picks'!E8="x","",IF($B39="","",IF(AND('Games &amp; Picks'!$AQ$8='Games &amp; Picks'!$E$8,'Games &amp; Picks'!$BB$8=1,'Games &amp; Picks'!$AQ$8='Games &amp; Picks'!$BC$8),10,IF(AND('Games &amp; Picks'!$AQ$8='Games &amp; Picks'!$E$8,'Games &amp; Picks'!$BB$8=1),5,IF(AND('Games &amp; Picks'!$AQ$8='Games &amp; Picks'!$E$8,'Games &amp; Picks'!$BB$8=0),5,0)))))</f>
        <v/>
      </c>
      <c r="J39" s="1" t="str">
        <f>IF('Games &amp; Picks'!E9="x","",IF($B39="","",IF(AND('Games &amp; Picks'!$AQ$9='Games &amp; Picks'!$E$9,'Games &amp; Picks'!$BB$9=1,'Games &amp; Picks'!$AQ$9='Games &amp; Picks'!$BC$9),10,IF(AND('Games &amp; Picks'!$AQ$9='Games &amp; Picks'!$E$9,'Games &amp; Picks'!$BB$9=1),5,IF(AND('Games &amp; Picks'!$AQ$9='Games &amp; Picks'!$E$9,'Games &amp; Picks'!$BB$9=0),5,0)))))</f>
        <v/>
      </c>
      <c r="K39" s="1" t="str">
        <f>IF('Games &amp; Picks'!E10="x","",IF($B39="","",IF(AND('Games &amp; Picks'!$AQ$10='Games &amp; Picks'!$E$10,'Games &amp; Picks'!$BB$10=1,'Games &amp; Picks'!$AQ$10='Games &amp; Picks'!$BC$10),10,IF(AND('Games &amp; Picks'!$AQ$10='Games &amp; Picks'!$E$10,'Games &amp; Picks'!$BB$10=1),5,IF(AND('Games &amp; Picks'!$AQ$10='Games &amp; Picks'!$E$10,'Games &amp; Picks'!$BB$10=0),5,0)))))</f>
        <v/>
      </c>
      <c r="L39" s="1" t="str">
        <f>IF('Games &amp; Picks'!E11="x","",IF($B39="","",IF(AND('Games &amp; Picks'!$AQ$11='Games &amp; Picks'!$E$11,'Games &amp; Picks'!$BB$11=1,'Games &amp; Picks'!$AQ$11='Games &amp; Picks'!$BC$11),10,IF(AND('Games &amp; Picks'!$AQ$11='Games &amp; Picks'!$E$11,'Games &amp; Picks'!$BB$11=1),5,IF(AND('Games &amp; Picks'!$AQ$11='Games &amp; Picks'!$E$11,'Games &amp; Picks'!$BB$11=0),5,0)))))</f>
        <v/>
      </c>
      <c r="M39" s="1" t="str">
        <f>IF('Games &amp; Picks'!E12="x","",IF($B39="","",IF(AND('Games &amp; Picks'!$AQ$12='Games &amp; Picks'!$E$12,'Games &amp; Picks'!$BB$12=1,'Games &amp; Picks'!$AQ$12='Games &amp; Picks'!$BC$12),10,IF(AND('Games &amp; Picks'!$AQ$12='Games &amp; Picks'!$E$12,'Games &amp; Picks'!$BB$12=1),5,IF(AND('Games &amp; Picks'!$AQ$12='Games &amp; Picks'!$E$12,'Games &amp; Picks'!$BB$12=0),5,0)))))</f>
        <v/>
      </c>
      <c r="N39" s="1" t="str">
        <f>IF('Games &amp; Picks'!E13="x","",IF($B39="","",IF(AND('Games &amp; Picks'!$AQ$13='Games &amp; Picks'!$E$13,'Games &amp; Picks'!$BB$13=1,'Games &amp; Picks'!$AQ$13='Games &amp; Picks'!$BC$13),10,IF(AND('Games &amp; Picks'!$AQ$13='Games &amp; Picks'!$E$13,'Games &amp; Picks'!$BB$13=1),5,IF(AND('Games &amp; Picks'!$AQ$13='Games &amp; Picks'!$E$13,'Games &amp; Picks'!$BB$13=0),5,0)))))</f>
        <v/>
      </c>
      <c r="O39" s="1" t="str">
        <f>IF('Games &amp; Picks'!E14="x","",IF($B39="","",IF(AND('Games &amp; Picks'!$AQ$14='Games &amp; Picks'!$E$14,'Games &amp; Picks'!$BB$14=1,'Games &amp; Picks'!$AQ$14='Games &amp; Picks'!$BC$14),10,IF(AND('Games &amp; Picks'!$AQ$14='Games &amp; Picks'!$E$14,'Games &amp; Picks'!$BB$14=1),5,IF(AND('Games &amp; Picks'!$AQ$14='Games &amp; Picks'!$E$14,'Games &amp; Picks'!$BB$14=0),5,0)))))</f>
        <v/>
      </c>
      <c r="P39" s="1" t="str">
        <f>IF('Games &amp; Picks'!E15="x","",IF($B39="","",IF(AND('Games &amp; Picks'!$AQ$15='Games &amp; Picks'!$E$15,'Games &amp; Picks'!$BB$15=1,'Games &amp; Picks'!$AQ$15='Games &amp; Picks'!$BC$15),10,IF(AND('Games &amp; Picks'!$AQ$15='Games &amp; Picks'!$E$15,'Games &amp; Picks'!$BB$15=1),5,IF(AND('Games &amp; Picks'!$AQ$15='Games &amp; Picks'!$E$15,'Games &amp; Picks'!$BB$15=0),5,0)))))</f>
        <v/>
      </c>
      <c r="Q39" s="1" t="str">
        <f>IF('Games &amp; Picks'!E16="x","",IF($B39="","",IF(AND('Games &amp; Picks'!$AQ$16='Games &amp; Picks'!$E$16,'Games &amp; Picks'!$BB$16=1,'Games &amp; Picks'!$AQ$16='Games &amp; Picks'!$BC$16),10,IF(AND('Games &amp; Picks'!$AQ$16='Games &amp; Picks'!$E$16,'Games &amp; Picks'!$BB$16=1),5,IF(AND('Games &amp; Picks'!$AQ$16='Games &amp; Picks'!$E$16,'Games &amp; Picks'!$BB$16=0),5,0)))))</f>
        <v/>
      </c>
      <c r="R39" s="1" t="str">
        <f>IF('Games &amp; Picks'!E17="x","",IF($B39="","",IF(AND('Games &amp; Picks'!$AQ$17='Games &amp; Picks'!$E$17,'Games &amp; Picks'!$BB$17=1,'Games &amp; Picks'!$AQ$17='Games &amp; Picks'!$BC$17),10,IF(AND('Games &amp; Picks'!$AQ$17='Games &amp; Picks'!$E$17,'Games &amp; Picks'!$BB$17=1),5,IF(AND('Games &amp; Picks'!$AQ$17='Games &amp; Picks'!$E$17,'Games &amp; Picks'!$BB$17=0),5,0)))))</f>
        <v/>
      </c>
      <c r="S39" s="1" t="str">
        <f>IF('Games &amp; Picks'!E18="x","",IF($B39="","",IF(AND('Games &amp; Picks'!$AQ$18='Games &amp; Picks'!$E$18,'Games &amp; Picks'!$BB$18=1,'Games &amp; Picks'!$AQ$18='Games &amp; Picks'!$BC$18),10,IF(AND('Games &amp; Picks'!$AQ$18='Games &amp; Picks'!$E$18,'Games &amp; Picks'!$BB$18=1),5,IF(AND('Games &amp; Picks'!$AQ$18='Games &amp; Picks'!$E$18,'Games &amp; Picks'!$BB$18=0),5,0)))))</f>
        <v/>
      </c>
      <c r="T39" s="22" t="str">
        <f>IF('Games &amp; Picks'!E19="x","",IF($B39="","",IF(AND('Games &amp; Picks'!$AQ$19='Games &amp; Picks'!$E$19,'Games &amp; Picks'!$BB$19=1,'Games &amp; Picks'!$AQ$19='Games &amp; Picks'!$BC$19),10,IF(AND('Games &amp; Picks'!$AQ$19='Games &amp; Picks'!$E$19,'Games &amp; Picks'!$BB$19=1),5,IF(AND('Games &amp; Picks'!$AQ$19='Games &amp; Picks'!$E$19,'Games &amp; Picks'!$BB$19=0),5,0)))))</f>
        <v/>
      </c>
      <c r="U39" s="1" t="str">
        <f>IF('Games &amp; Picks'!E20="x","",IF($B39="","",IF(AND('Games &amp; Picks'!$AQ$20='Games &amp; Picks'!$E$20,'Games &amp; Picks'!$BB$20=1,'Games &amp; Picks'!$AQ$20='Games &amp; Picks'!$BC$20),10,IF(AND('Games &amp; Picks'!$AQ$20='Games &amp; Picks'!$E$20,'Games &amp; Picks'!$BB$20=1),5,IF(AND('Games &amp; Picks'!$AQ$20='Games &amp; Picks'!$E$20,'Games &amp; Picks'!$BB$20=0),5,0)))))</f>
        <v/>
      </c>
      <c r="V39" s="1" t="str">
        <f>IF('Games &amp; Picks'!E21="x","",IF($B39="","",IF(AND('Games &amp; Picks'!$AQ$21='Games &amp; Picks'!$E$21,'Games &amp; Picks'!$BB$21=1,'Games &amp; Picks'!$AQ$21='Games &amp; Picks'!$BC$21),10,IF(AND('Games &amp; Picks'!$AQ$21='Games &amp; Picks'!$E$21,'Games &amp; Picks'!$BB$21=1),5,IF(AND('Games &amp; Picks'!$AQ$21='Games &amp; Picks'!$E$21,'Games &amp; Picks'!$BB$21=0),5,0)))))</f>
        <v/>
      </c>
      <c r="W39" s="1" t="str">
        <f>IF('Games &amp; Picks'!E22="x","",IF($B39="","",IF(AND('Games &amp; Picks'!$AQ$22='Games &amp; Picks'!$E$22,'Games &amp; Picks'!$BB$22=1,'Games &amp; Picks'!$AQ$22='Games &amp; Picks'!$BC$22),10,IF(AND('Games &amp; Picks'!$AQ$22='Games &amp; Picks'!$E$22,'Games &amp; Picks'!$BB$22=1),5,IF(AND('Games &amp; Picks'!$AQ$22='Games &amp; Picks'!$E$22,'Games &amp; Picks'!$BB$22=0),5,0)))))</f>
        <v/>
      </c>
      <c r="X39" s="3" t="str">
        <f>IF('Games &amp; Picks'!E23="x","",IF($B39="","",IF(AND('Games &amp; Picks'!$AQ$23='Games &amp; Picks'!$E$23,'Games &amp; Picks'!$BB$23=1,'Games &amp; Picks'!$AQ$23='Games &amp; Picks'!$BC$23),10,IF(AND('Games &amp; Picks'!$AQ$23='Games &amp; Picks'!$E$23,'Games &amp; Picks'!$BB$23=1),5,IF(AND('Games &amp; Picks'!$AQ$23='Games &amp; Picks'!$E$23,'Games &amp; Picks'!$BB$23=0),5,0)))))</f>
        <v/>
      </c>
      <c r="Y39" s="1" t="str">
        <f>IF('Games &amp; Picks'!E24="x","",IF($B39="","",IF(AND('Games &amp; Picks'!$AQ$24='Games &amp; Picks'!$E$24,'Games &amp; Picks'!$BB$24=1,'Games &amp; Picks'!$AQ$24='Games &amp; Picks'!$BC$24),10,IF(AND('Games &amp; Picks'!$AQ$24='Games &amp; Picks'!$E$24,'Games &amp; Picks'!$BB$24=1),5,IF(AND('Games &amp; Picks'!$AQ$24='Games &amp; Picks'!$E$24,'Games &amp; Picks'!$BB$24=0),5,0)))))</f>
        <v/>
      </c>
      <c r="Z39" s="1" t="str">
        <f>IF('Games &amp; Picks'!E25="x","",IF($B39="","",IF(AND('Games &amp; Picks'!$AQ$25='Games &amp; Picks'!$E$25,'Games &amp; Picks'!$BB$25=1,'Games &amp; Picks'!$AQ$25='Games &amp; Picks'!$BC$25),10,IF(AND('Games &amp; Picks'!$AQ$25='Games &amp; Picks'!$E$25,'Games &amp; Picks'!$BB$25=1),5,IF(AND('Games &amp; Picks'!$AQ$25='Games &amp; Picks'!$E$25,'Games &amp; Picks'!$BB$25=0),5,0)))))</f>
        <v/>
      </c>
      <c r="AA39" s="1" t="str">
        <f>IF('Games &amp; Picks'!E26="x","",IF($B39="","",IF(AND('Games &amp; Picks'!$AQ$26='Games &amp; Picks'!$E$26,'Games &amp; Picks'!$BB$26=1,'Games &amp; Picks'!$AQ$26='Games &amp; Picks'!$BC$26),10,IF(AND('Games &amp; Picks'!$AQ$26='Games &amp; Picks'!$E$26,'Games &amp; Picks'!$BB$26=1),5,IF(AND('Games &amp; Picks'!$AQ$26='Games &amp; Picks'!$E$26,'Games &amp; Picks'!$BB$26=0),5,0)))))</f>
        <v/>
      </c>
      <c r="AB39" s="1" t="str">
        <f>IF('Games &amp; Picks'!E27="x","",IF($B39="","",IF(AND('Games &amp; Picks'!$AQ$27='Games &amp; Picks'!$E$27,'Games &amp; Picks'!$BB$27=1,'Games &amp; Picks'!$AQ$27='Games &amp; Picks'!$BC$27),10,IF(AND('Games &amp; Picks'!$AQ$27='Games &amp; Picks'!$E$27,'Games &amp; Picks'!$BB$27=1),5,IF(AND('Games &amp; Picks'!$AQ$27='Games &amp; Picks'!$E$27,'Games &amp; Picks'!$BB$27=0),5,0)))))</f>
        <v/>
      </c>
      <c r="AC39" s="1" t="str">
        <f>IF('Games &amp; Picks'!E28="x","",IF($B39="","",IF(AND('Games &amp; Picks'!$AQ$28='Games &amp; Picks'!$E$28,'Games &amp; Picks'!$BB$28=1,'Games &amp; Picks'!$AQ$28='Games &amp; Picks'!$BC$28),14,IF(AND('Games &amp; Picks'!$AQ$28='Games &amp; Picks'!$E$28,'Games &amp; Picks'!$BB$28=1),7,IF(AND('Games &amp; Picks'!$AQ$28='Games &amp; Picks'!$E$28,'Games &amp; Picks'!$BB$28=0),7,0)))))</f>
        <v/>
      </c>
      <c r="AD39" t="str">
        <f>IF('Games &amp; Picks'!E29="x","",IF($B39="","",IF(AND('Games &amp; Picks'!$AQ$29='Games &amp; Picks'!$E$29,'Games &amp; Picks'!$BB$29=1,'Games &amp; Picks'!$AQ$29='Games &amp; Picks'!$BC$29),10,IF(AND('Games &amp; Picks'!$AQ$29='Games &amp; Picks'!$E$29,'Games &amp; Picks'!$BB$29=1),5,IF(AND('Games &amp; Picks'!$AQ$29='Games &amp; Picks'!$E$29,'Games &amp; Picks'!$BB$29=0),5,0)))))</f>
        <v/>
      </c>
      <c r="AE39" s="1" t="str">
        <f>IF('Games &amp; Picks'!E30="x","",IF($B39="","",IF(AND('Games &amp; Picks'!$AQ$30='Games &amp; Picks'!$E$30,'Games &amp; Picks'!$BB$30=1,'Games &amp; Picks'!$AQ$30='Games &amp; Picks'!$BC$30),10,IF(AND('Games &amp; Picks'!$AQ$30='Games &amp; Picks'!$E$30,'Games &amp; Picks'!$BB$30=1),5,IF(AND('Games &amp; Picks'!$AQ$30='Games &amp; Picks'!$E$30,'Games &amp; Picks'!$BB$30=0),5,0)))))</f>
        <v/>
      </c>
      <c r="AF39" s="1" t="str">
        <f>IF('Games &amp; Picks'!E31="x","",IF($B39="","",IF(AND('Games &amp; Picks'!$AQ$31='Games &amp; Picks'!$E$31,'Games &amp; Picks'!$BB$31=1,'Games &amp; Picks'!$AQ$31='Games &amp; Picks'!$BC$31),10,IF(AND('Games &amp; Picks'!$AQ$31='Games &amp; Picks'!$E$31,'Games &amp; Picks'!$BB$31=1),5,IF(AND('Games &amp; Picks'!$AQ$31='Games &amp; Picks'!$E$31,'Games &amp; Picks'!$BB$31=0),5,0)))))</f>
        <v/>
      </c>
      <c r="AG39" s="1" t="str">
        <f>IF('Games &amp; Picks'!E32="x","",IF($B39="","",IF(AND('Games &amp; Picks'!$AQ$32='Games &amp; Picks'!$E$32,'Games &amp; Picks'!$BB$32=1,'Games &amp; Picks'!$AQ$32='Games &amp; Picks'!$BC$32),10,IF(AND('Games &amp; Picks'!$AQ$32='Games &amp; Picks'!$E$32,'Games &amp; Picks'!$BB$32=1),5,IF(AND('Games &amp; Picks'!$AQ$32='Games &amp; Picks'!$E$32,'Games &amp; Picks'!$BB$32=0),5,0)))))</f>
        <v/>
      </c>
      <c r="AH39" s="1" t="str">
        <f>IF('Games &amp; Picks'!E33="x","",IF($B39="","",IF(AND('Games &amp; Picks'!$AQ$33='Games &amp; Picks'!$E$33,'Games &amp; Picks'!$BB$33=1,'Games &amp; Picks'!$AQ$33='Games &amp; Picks'!$BC$33),20,IF(AND('Games &amp; Picks'!$AQ$33='Games &amp; Picks'!$E$33,'Games &amp; Picks'!$BB$33=1),10,IF(AND('Games &amp; Picks'!$AQ$33='Games &amp; Picks'!$E$33,'Games &amp; Picks'!$BB$33=0),10,0)))))</f>
        <v/>
      </c>
      <c r="AI39" s="1" t="str">
        <f>IF('Games &amp; Picks'!E34="x","",IF($B39="","",IF(AND('Games &amp; Picks'!$AQ$34='Games &amp; Picks'!$E$34,'Games &amp; Picks'!$BB$34=1,'Games &amp; Picks'!$AQ$34='Games &amp; Picks'!$BC$34),10,IF(AND('Games &amp; Picks'!$AQ$34='Games &amp; Picks'!$E$34,'Games &amp; Picks'!$BB$34=1),5,IF(AND('Games &amp; Picks'!$AQ$34='Games &amp; Picks'!$E$34,'Games &amp; Picks'!$BB$34=0),5,0)))))</f>
        <v/>
      </c>
      <c r="AJ39" s="1" t="str">
        <f>IF('Games &amp; Picks'!E35="x","",IF($B39="","",IF(AND('Games &amp; Picks'!$AQ$35='Games &amp; Picks'!$E$35,'Games &amp; Picks'!$BB$35=1,'Games &amp; Picks'!$AQ$35='Games &amp; Picks'!$BC$35),14,IF(AND('Games &amp; Picks'!$AQ$35='Games &amp; Picks'!$E$35,'Games &amp; Picks'!$BB$35=1),7,IF(AND('Games &amp; Picks'!$AQ$35='Games &amp; Picks'!$E$35,'Games &amp; Picks'!$BB$35=0),7,0)))))</f>
        <v/>
      </c>
      <c r="AK39" s="1" t="str">
        <f>IF('Games &amp; Picks'!E36="x","",IF($B39="","",IF(AND('Games &amp; Picks'!$AQ$36='Games &amp; Picks'!$E$36,'Games &amp; Picks'!$BB$36=1,'Games &amp; Picks'!$AQ$36='Games &amp; Picks'!$BC$36),30,IF(AND('Games &amp; Picks'!$AQ$36='Games &amp; Picks'!$E$36,'Games &amp; Picks'!$BB$36=1),15,IF(AND('Games &amp; Picks'!$AQ$36='Games &amp; Picks'!$E$36,'Games &amp; Picks'!$BB$36=0),15,0)))))</f>
        <v/>
      </c>
      <c r="AL39" s="47" t="str">
        <f>IF('Games &amp; Picks'!E37="x","",IF($B39="","",IF(AND('Games &amp; Picks'!$AQ$37='Games &amp; Picks'!$E$37,'Games &amp; Picks'!$BB$37=1,'Games &amp; Picks'!$AQ$37='Games &amp; Picks'!$BC$37),30,IF(AND('Games &amp; Picks'!$AQ$37='Games &amp; Picks'!$E$37,'Games &amp; Picks'!$BB$37=1),15,IF(AND('Games &amp; Picks'!$AQ$37='Games &amp; Picks'!$E$37,'Games &amp; Picks'!$BB$37=0),15,0)))))</f>
        <v/>
      </c>
      <c r="AM39" s="47" t="str">
        <f>IF('Games &amp; Picks'!E38="x","",IF($B39="","",IF(AND('Games &amp; Picks'!$AQ$38='Games &amp; Picks'!$E$38,'Games &amp; Picks'!$BB$38=1,'Games &amp; Picks'!$AQ$38='Games &amp; Picks'!$BC$38),10,IF(AND('Games &amp; Picks'!$AQ$38='Games &amp; Picks'!$E$38,'Games &amp; Picks'!$BB$38=1),5,IF(AND('Games &amp; Picks'!$AQ$38='Games &amp; Picks'!$E$38,'Games &amp; Picks'!$BB$38=0),5,0)))))</f>
        <v/>
      </c>
      <c r="AN39" s="1" t="str">
        <f>IF('Games &amp; Picks'!E39="x","",IF($B39="","",IF(AND('Games &amp; Picks'!$AQ$39='Games &amp; Picks'!$E$39,'Games &amp; Picks'!$BB$39=1,'Games &amp; Picks'!$AQ$39='Games &amp; Picks'!$BC$39),20,IF(AND('Games &amp; Picks'!$AQ$39='Games &amp; Picks'!$E$39,'Games &amp; Picks'!$BB$39=1),10,IF(AND('Games &amp; Picks'!$AQ$39='Games &amp; Picks'!$E$39,'Games &amp; Picks'!$BB$39=0),10,0)))))</f>
        <v/>
      </c>
      <c r="AO39" s="1" t="str">
        <f>IF('Games &amp; Picks'!E40="x","",IF($B39="","",IF(AND('Games &amp; Picks'!$AQ$40='Games &amp; Picks'!$E$40,'Games &amp; Picks'!$BB$40=1,'Games &amp; Picks'!$AQ$40='Games &amp; Picks'!$BC$40),20,IF(AND('Games &amp; Picks'!$AQ$40='Games &amp; Picks'!$E$40,'Games &amp; Picks'!$BB$40=1),10,IF(AND('Games &amp; Picks'!$AQ$40='Games &amp; Picks'!$E$40,'Games &amp; Picks'!$BB$40=0),10,0)))))</f>
        <v/>
      </c>
      <c r="AP39" s="1" t="str">
        <f>IF('Games &amp; Picks'!E41="x","",IF($B39="","",IF(AND('Games &amp; Picks'!$AQ$41='Games &amp; Picks'!$E$41,'Games &amp; Picks'!$BB$41=1,'Games &amp; Picks'!$AQ$41='Games &amp; Picks'!$BC$41),20,IF(AND('Games &amp; Picks'!$AQ$41='Games &amp; Picks'!$E$41,'Games &amp; Picks'!$BB$41=1),10,IF(AND('Games &amp; Picks'!$AQ$41='Games &amp; Picks'!$E$41,'Games &amp; Picks'!$BB$41=0),10,0)))))</f>
        <v/>
      </c>
      <c r="AQ39" s="19" t="str">
        <f>IF('Games &amp; Picks'!$E$42="x","",IF($B39="","",IF('Games &amp; Picks'!AQ$42='Games &amp; Picks'!$E$42,30,0)))</f>
        <v/>
      </c>
      <c r="AR39" s="62">
        <f>Streaks!AM$48</f>
        <v>0</v>
      </c>
      <c r="AS39" s="62" t="str">
        <f>IF('Games &amp; Picks'!$E$41="x","",IF($B39="","",IF('New Years Bonus'!AM$6=4,10,0)))</f>
        <v/>
      </c>
      <c r="AT39" s="4" t="str">
        <f>IF('Games &amp; Picks'!E42="x","",IF($B39="","",IF('Playoff Bonus'!AM$4=2,15,0)))</f>
        <v/>
      </c>
      <c r="AU39" s="50" t="str">
        <f t="shared" si="1"/>
        <v/>
      </c>
      <c r="AV39" s="42" t="e">
        <f t="shared" si="2"/>
        <v>#DIV/0!</v>
      </c>
      <c r="AW39" s="28" t="str">
        <f>IF(B39="","",HLOOKUP(B39,Streaks!$B$1:$AT$42,AX39,FALSE))</f>
        <v/>
      </c>
      <c r="AX39" s="69">
        <f t="shared" si="3"/>
        <v>1</v>
      </c>
    </row>
    <row r="40" spans="1:50" x14ac:dyDescent="0.2">
      <c r="A40" s="62" t="e">
        <f t="shared" si="0"/>
        <v>#VALUE!</v>
      </c>
      <c r="B40" s="63" t="str">
        <f>IF('Games &amp; Picks'!AR$1="","",'Games &amp; Picks'!AR$1)</f>
        <v/>
      </c>
      <c r="C40" s="22" t="str">
        <f>IF('Games &amp; Picks'!E2="x","",IF($B40="","",IF(AND('Games &amp; Picks'!$AR$2='Games &amp; Picks'!$E$2,'Games &amp; Picks'!$BB$2=1,'Games &amp; Picks'!$AR$2='Games &amp; Picks'!$BC$2),10,IF(AND('Games &amp; Picks'!$AR$2='Games &amp; Picks'!$E$2,'Games &amp; Picks'!$BB$2=1),5,IF(AND('Games &amp; Picks'!$AR$2='Games &amp; Picks'!$E$2,'Games &amp; Picks'!$BB$2=0),5,0)))))</f>
        <v/>
      </c>
      <c r="D40" s="22" t="str">
        <f>IF('Games &amp; Picks'!E3="x","",IF($B40="","",IF(AND('Games &amp; Picks'!$AR$3='Games &amp; Picks'!$E$3,'Games &amp; Picks'!$BB$3=1,'Games &amp; Picks'!$AR$3='Games &amp; Picks'!$BC$3),10,IF(AND('Games &amp; Picks'!$AR$3='Games &amp; Picks'!$E$3,'Games &amp; Picks'!$BB$3=1),5,IF(AND('Games &amp; Picks'!$AR$3='Games &amp; Picks'!$E$3,'Games &amp; Picks'!$BB$3=0),5,0)))))</f>
        <v/>
      </c>
      <c r="E40" s="22" t="str">
        <f>IF('Games &amp; Picks'!E4="x","",IF($B40="","",IF(AND('Games &amp; Picks'!$AR$4='Games &amp; Picks'!$E$4,'Games &amp; Picks'!$BB$4=1,'Games &amp; Picks'!$AR$4='Games &amp; Picks'!$BC$4),10,IF(AND('Games &amp; Picks'!$AR$4='Games &amp; Picks'!$E$4,'Games &amp; Picks'!$BB$4=1),5,IF(AND('Games &amp; Picks'!$AR$4='Games &amp; Picks'!$E$4,'Games &amp; Picks'!$BB$4=0),5,0)))))</f>
        <v/>
      </c>
      <c r="F40" s="1" t="str">
        <f>IF('Games &amp; Picks'!E5="x","",IF($B40="","",IF(AND('Games &amp; Picks'!$AR$5='Games &amp; Picks'!$E$5,'Games &amp; Picks'!$BB$5=1,'Games &amp; Picks'!$AR$5='Games &amp; Picks'!$BC$5),10,IF(AND('Games &amp; Picks'!$AR$5='Games &amp; Picks'!$E$5,'Games &amp; Picks'!$BB$5=1),5,IF(AND('Games &amp; Picks'!$AR$5='Games &amp; Picks'!$E$5,'Games &amp; Picks'!$BB$5=0),5,0)))))</f>
        <v/>
      </c>
      <c r="G40" s="1" t="str">
        <f>IF('Games &amp; Picks'!E6="x","",IF($B40="","",IF(AND('Games &amp; Picks'!$AR$6='Games &amp; Picks'!$E$6,'Games &amp; Picks'!$BB$6=1,'Games &amp; Picks'!$AR$6='Games &amp; Picks'!$BC$6),10,IF(AND('Games &amp; Picks'!$AR$6='Games &amp; Picks'!$E$6,'Games &amp; Picks'!$BB$6=1),5,IF(AND('Games &amp; Picks'!$AR$6='Games &amp; Picks'!$E$6,'Games &amp; Picks'!$BB$6=0),5,0)))))</f>
        <v/>
      </c>
      <c r="H40" s="1" t="str">
        <f>IF('Games &amp; Picks'!E7="x","",IF($B40="","",IF(AND('Games &amp; Picks'!$AR$7='Games &amp; Picks'!$E$7,'Games &amp; Picks'!$BB$7=1,'Games &amp; Picks'!$AR$7='Games &amp; Picks'!$BC$7),10,IF(AND('Games &amp; Picks'!$AR$7='Games &amp; Picks'!$E$7,'Games &amp; Picks'!$BB$7=1),5,IF(AND('Games &amp; Picks'!$AR$7='Games &amp; Picks'!$E$7,'Games &amp; Picks'!$BB$7=0),5,0)))))</f>
        <v/>
      </c>
      <c r="I40" s="1" t="str">
        <f>IF('Games &amp; Picks'!E8="x","",IF($B40="","",IF(AND('Games &amp; Picks'!$AR$8='Games &amp; Picks'!$E$8,'Games &amp; Picks'!$BB$8=1,'Games &amp; Picks'!$AR$8='Games &amp; Picks'!$BC$8),10,IF(AND('Games &amp; Picks'!$AR$8='Games &amp; Picks'!$E$8,'Games &amp; Picks'!$BB$8=1),5,IF(AND('Games &amp; Picks'!$AR$8='Games &amp; Picks'!$E$8,'Games &amp; Picks'!$BB$8=0),5,0)))))</f>
        <v/>
      </c>
      <c r="J40" s="1" t="str">
        <f>IF('Games &amp; Picks'!E9="x","",IF($B40="","",IF(AND('Games &amp; Picks'!$AR$9='Games &amp; Picks'!$E$9,'Games &amp; Picks'!$BB$9=1,'Games &amp; Picks'!$AR$9='Games &amp; Picks'!$BC$9),10,IF(AND('Games &amp; Picks'!$AR$9='Games &amp; Picks'!$E$9,'Games &amp; Picks'!$BB$9=1),5,IF(AND('Games &amp; Picks'!$AR$9='Games &amp; Picks'!$E$9,'Games &amp; Picks'!$BB$9=0),5,0)))))</f>
        <v/>
      </c>
      <c r="K40" s="1" t="str">
        <f>IF('Games &amp; Picks'!E10="x","",IF($B40="","",IF(AND('Games &amp; Picks'!$AR$10='Games &amp; Picks'!$E$10,'Games &amp; Picks'!$BB$10=1,'Games &amp; Picks'!$AR$10='Games &amp; Picks'!$BC$10),10,IF(AND('Games &amp; Picks'!$AR$10='Games &amp; Picks'!$E$10,'Games &amp; Picks'!$BB$10=1),5,IF(AND('Games &amp; Picks'!$AR$10='Games &amp; Picks'!$E$10,'Games &amp; Picks'!$BB$10=0),5,0)))))</f>
        <v/>
      </c>
      <c r="L40" s="1" t="str">
        <f>IF('Games &amp; Picks'!E11="x","",IF($B40="","",IF(AND('Games &amp; Picks'!$AR$11='Games &amp; Picks'!$E$11,'Games &amp; Picks'!$BB$11=1,'Games &amp; Picks'!$AR$11='Games &amp; Picks'!$BC$11),10,IF(AND('Games &amp; Picks'!$AR$11='Games &amp; Picks'!$E$11,'Games &amp; Picks'!$BB$11=1),5,IF(AND('Games &amp; Picks'!$AR$11='Games &amp; Picks'!$E$11,'Games &amp; Picks'!$BB$11=0),5,0)))))</f>
        <v/>
      </c>
      <c r="M40" s="1" t="str">
        <f>IF('Games &amp; Picks'!E12="x","",IF($B40="","",IF(AND('Games &amp; Picks'!$AR$12='Games &amp; Picks'!$E$12,'Games &amp; Picks'!$BB$12=1,'Games &amp; Picks'!$AR$12='Games &amp; Picks'!$BC$12),10,IF(AND('Games &amp; Picks'!$AR$12='Games &amp; Picks'!$E$12,'Games &amp; Picks'!$BB$12=1),5,IF(AND('Games &amp; Picks'!$AR$12='Games &amp; Picks'!$E$12,'Games &amp; Picks'!$BB$12=0),5,0)))))</f>
        <v/>
      </c>
      <c r="N40" s="1" t="str">
        <f>IF('Games &amp; Picks'!E13="x","",IF($B40="","",IF(AND('Games &amp; Picks'!$AR$13='Games &amp; Picks'!$E$13,'Games &amp; Picks'!$BB$13=1,'Games &amp; Picks'!$AR$13='Games &amp; Picks'!$BC$13),10,IF(AND('Games &amp; Picks'!$AR$13='Games &amp; Picks'!$E$13,'Games &amp; Picks'!$BB$13=1),5,IF(AND('Games &amp; Picks'!$AR$13='Games &amp; Picks'!$E$13,'Games &amp; Picks'!$BB$13=0),5,0)))))</f>
        <v/>
      </c>
      <c r="O40" s="1" t="str">
        <f>IF('Games &amp; Picks'!E14="x","",IF($B40="","",IF(AND('Games &amp; Picks'!$AR$14='Games &amp; Picks'!$E$14,'Games &amp; Picks'!$BB$14=1,'Games &amp; Picks'!$AR$14='Games &amp; Picks'!$BC$14),10,IF(AND('Games &amp; Picks'!$AR$14='Games &amp; Picks'!$E$14,'Games &amp; Picks'!$BB$14=1),5,IF(AND('Games &amp; Picks'!$AR$14='Games &amp; Picks'!$E$14,'Games &amp; Picks'!$BB$14=0),5,0)))))</f>
        <v/>
      </c>
      <c r="P40" s="1" t="str">
        <f>IF('Games &amp; Picks'!E15="x","",IF($B40="","",IF(AND('Games &amp; Picks'!$AR$15='Games &amp; Picks'!$E$15,'Games &amp; Picks'!$BB$15=1,'Games &amp; Picks'!$AR$15='Games &amp; Picks'!$BC$15),10,IF(AND('Games &amp; Picks'!$AR$15='Games &amp; Picks'!$E$15,'Games &amp; Picks'!$BB$15=1),5,IF(AND('Games &amp; Picks'!$AR$15='Games &amp; Picks'!$E$15,'Games &amp; Picks'!$BB$15=0),5,0)))))</f>
        <v/>
      </c>
      <c r="Q40" s="1" t="str">
        <f>IF('Games &amp; Picks'!E16="x","",IF($B40="","",IF(AND('Games &amp; Picks'!$AR$16='Games &amp; Picks'!$E$16,'Games &amp; Picks'!$BB$16=1,'Games &amp; Picks'!$AR$16='Games &amp; Picks'!$BC$16),10,IF(AND('Games &amp; Picks'!$AR$16='Games &amp; Picks'!$E$16,'Games &amp; Picks'!$BB$16=1),5,IF(AND('Games &amp; Picks'!$AR$16='Games &amp; Picks'!$E$16,'Games &amp; Picks'!$BB$16=0),5,0)))))</f>
        <v/>
      </c>
      <c r="R40" s="1" t="str">
        <f>IF('Games &amp; Picks'!E17="x","",IF($B40="","",IF(AND('Games &amp; Picks'!$AR$17='Games &amp; Picks'!$E$17,'Games &amp; Picks'!$BB$17=1,'Games &amp; Picks'!$AR$17='Games &amp; Picks'!$BC$17),10,IF(AND('Games &amp; Picks'!$AR$17='Games &amp; Picks'!$E$17,'Games &amp; Picks'!$BB$17=1),5,IF(AND('Games &amp; Picks'!$AR$17='Games &amp; Picks'!$E$17,'Games &amp; Picks'!$BB$17=0),5,0)))))</f>
        <v/>
      </c>
      <c r="S40" s="1" t="str">
        <f>IF('Games &amp; Picks'!E18="x","",IF($B40="","",IF(AND('Games &amp; Picks'!$AR$18='Games &amp; Picks'!$E$18,'Games &amp; Picks'!$BB$18=1,'Games &amp; Picks'!$AR$18='Games &amp; Picks'!$BC$18),10,IF(AND('Games &amp; Picks'!$AR$18='Games &amp; Picks'!$E$18,'Games &amp; Picks'!$BB$18=1),5,IF(AND('Games &amp; Picks'!$AR$18='Games &amp; Picks'!$E$18,'Games &amp; Picks'!$BB$18=0),5,0)))))</f>
        <v/>
      </c>
      <c r="T40" s="22" t="str">
        <f>IF('Games &amp; Picks'!E19="x","",IF($B40="","",IF(AND('Games &amp; Picks'!$AR$19='Games &amp; Picks'!$E$19,'Games &amp; Picks'!$BB$19=1,'Games &amp; Picks'!$AR$19='Games &amp; Picks'!$BC$19),10,IF(AND('Games &amp; Picks'!$AR$19='Games &amp; Picks'!$E$19,'Games &amp; Picks'!$BB$19=1),5,IF(AND('Games &amp; Picks'!$AR$19='Games &amp; Picks'!$E$19,'Games &amp; Picks'!$BB$19=0),5,0)))))</f>
        <v/>
      </c>
      <c r="U40" s="1" t="str">
        <f>IF('Games &amp; Picks'!E20="x","",IF($B40="","",IF(AND('Games &amp; Picks'!$AR$20='Games &amp; Picks'!$E$20,'Games &amp; Picks'!$BB$20=1,'Games &amp; Picks'!$AR$20='Games &amp; Picks'!$BC$20),10,IF(AND('Games &amp; Picks'!$AR$20='Games &amp; Picks'!$E$20,'Games &amp; Picks'!$BB$20=1),5,IF(AND('Games &amp; Picks'!$AR$20='Games &amp; Picks'!$E$20,'Games &amp; Picks'!$BB$20=0),5,0)))))</f>
        <v/>
      </c>
      <c r="V40" s="1" t="str">
        <f>IF('Games &amp; Picks'!E21="x","",IF($B40="","",IF(AND('Games &amp; Picks'!$AR$21='Games &amp; Picks'!$E$21,'Games &amp; Picks'!$BB$21=1,'Games &amp; Picks'!$AR$21='Games &amp; Picks'!$BC$21),10,IF(AND('Games &amp; Picks'!$AR$21='Games &amp; Picks'!$E$21,'Games &amp; Picks'!$BB$21=1),5,IF(AND('Games &amp; Picks'!$AR$21='Games &amp; Picks'!$E$21,'Games &amp; Picks'!$BB$21=0),5,0)))))</f>
        <v/>
      </c>
      <c r="W40" s="1" t="str">
        <f>IF('Games &amp; Picks'!E22="x","",IF($B40="","",IF(AND('Games &amp; Picks'!$AR$22='Games &amp; Picks'!$E$22,'Games &amp; Picks'!$BB$22=1,'Games &amp; Picks'!$AR$22='Games &amp; Picks'!$BC$22),10,IF(AND('Games &amp; Picks'!$AR$22='Games &amp; Picks'!$E$22,'Games &amp; Picks'!$BB$22=1),5,IF(AND('Games &amp; Picks'!$AR$22='Games &amp; Picks'!$E$22,'Games &amp; Picks'!$BB$22=0),5,0)))))</f>
        <v/>
      </c>
      <c r="X40" s="3" t="str">
        <f>IF('Games &amp; Picks'!E23="x","",IF($B40="","",IF(AND('Games &amp; Picks'!$AR$23='Games &amp; Picks'!$E$23,'Games &amp; Picks'!$BB$23=1,'Games &amp; Picks'!$AR$23='Games &amp; Picks'!$BC$23),10,IF(AND('Games &amp; Picks'!$AR$23='Games &amp; Picks'!$E$23,'Games &amp; Picks'!$BB$23=1),5,IF(AND('Games &amp; Picks'!$AR$23='Games &amp; Picks'!$E$23,'Games &amp; Picks'!$BB$23=0),5,0)))))</f>
        <v/>
      </c>
      <c r="Y40" s="1" t="str">
        <f>IF('Games &amp; Picks'!E24="x","",IF($B40="","",IF(AND('Games &amp; Picks'!$AR$24='Games &amp; Picks'!$E$24,'Games &amp; Picks'!$BB$24=1,'Games &amp; Picks'!$AR$24='Games &amp; Picks'!$BC$24),10,IF(AND('Games &amp; Picks'!$AR$24='Games &amp; Picks'!$E$24,'Games &amp; Picks'!$BB$24=1),5,IF(AND('Games &amp; Picks'!$AR$24='Games &amp; Picks'!$E$24,'Games &amp; Picks'!$BB$24=0),5,0)))))</f>
        <v/>
      </c>
      <c r="Z40" s="1" t="str">
        <f>IF('Games &amp; Picks'!E25="x","",IF($B40="","",IF(AND('Games &amp; Picks'!$AR$25='Games &amp; Picks'!$E$25,'Games &amp; Picks'!$BB$25=1,'Games &amp; Picks'!$AR$25='Games &amp; Picks'!$BC$25),10,IF(AND('Games &amp; Picks'!$AR$25='Games &amp; Picks'!$E$25,'Games &amp; Picks'!$BB$25=1),5,IF(AND('Games &amp; Picks'!$AR$25='Games &amp; Picks'!$E$25,'Games &amp; Picks'!$BB$25=0),5,0)))))</f>
        <v/>
      </c>
      <c r="AA40" s="1" t="str">
        <f>IF('Games &amp; Picks'!E26="x","",IF($B40="","",IF(AND('Games &amp; Picks'!$AR$26='Games &amp; Picks'!$E$26,'Games &amp; Picks'!$BB$26=1,'Games &amp; Picks'!$AR$26='Games &amp; Picks'!$BC$26),10,IF(AND('Games &amp; Picks'!$AR$26='Games &amp; Picks'!$E$26,'Games &amp; Picks'!$BB$26=1),5,IF(AND('Games &amp; Picks'!$AR$26='Games &amp; Picks'!$E$26,'Games &amp; Picks'!$BB$26=0),5,0)))))</f>
        <v/>
      </c>
      <c r="AB40" s="1" t="str">
        <f>IF('Games &amp; Picks'!E27="x","",IF($B40="","",IF(AND('Games &amp; Picks'!$AR$27='Games &amp; Picks'!$E$27,'Games &amp; Picks'!$BB$27=1,'Games &amp; Picks'!$AR$27='Games &amp; Picks'!$BC$27),10,IF(AND('Games &amp; Picks'!$AR$27='Games &amp; Picks'!$E$27,'Games &amp; Picks'!$BB$27=1),5,IF(AND('Games &amp; Picks'!$AR$27='Games &amp; Picks'!$E$27,'Games &amp; Picks'!$BB$27=0),5,0)))))</f>
        <v/>
      </c>
      <c r="AC40" s="1" t="str">
        <f>IF('Games &amp; Picks'!E28="x","",IF($B40="","",IF(AND('Games &amp; Picks'!$AR$28='Games &amp; Picks'!$E$28,'Games &amp; Picks'!$BB$28=1,'Games &amp; Picks'!$AR$28='Games &amp; Picks'!$BC$28),14,IF(AND('Games &amp; Picks'!$AR$28='Games &amp; Picks'!$E$28,'Games &amp; Picks'!$BB$28=1),7,IF(AND('Games &amp; Picks'!$AR$28='Games &amp; Picks'!$E$28,'Games &amp; Picks'!$BB$28=0),7,0)))))</f>
        <v/>
      </c>
      <c r="AD40" t="str">
        <f>IF('Games &amp; Picks'!E29="x","",IF($B40="","",IF(AND('Games &amp; Picks'!$AR$29='Games &amp; Picks'!$E$29,'Games &amp; Picks'!$BB$29=1,'Games &amp; Picks'!$AR$29='Games &amp; Picks'!$BC$29),10,IF(AND('Games &amp; Picks'!$AR$29='Games &amp; Picks'!$E$29,'Games &amp; Picks'!$BB$29=1),5,IF(AND('Games &amp; Picks'!$AR$29='Games &amp; Picks'!$E$29,'Games &amp; Picks'!$BB$29=0),5,0)))))</f>
        <v/>
      </c>
      <c r="AE40" s="1" t="str">
        <f>IF('Games &amp; Picks'!E30="x","",IF($B40="","",IF(AND('Games &amp; Picks'!$AR$30='Games &amp; Picks'!$E$30,'Games &amp; Picks'!$BB$30=1,'Games &amp; Picks'!$AR$30='Games &amp; Picks'!$BC$30),10,IF(AND('Games &amp; Picks'!$AR$30='Games &amp; Picks'!$E$30,'Games &amp; Picks'!$BB$30=1),5,IF(AND('Games &amp; Picks'!$AR$30='Games &amp; Picks'!$E$30,'Games &amp; Picks'!$BB$30=0),5,0)))))</f>
        <v/>
      </c>
      <c r="AF40" s="1" t="str">
        <f>IF('Games &amp; Picks'!E31="x","",IF($B40="","",IF(AND('Games &amp; Picks'!$AR$31='Games &amp; Picks'!$E$31,'Games &amp; Picks'!$BB$31=1,'Games &amp; Picks'!$AR$31='Games &amp; Picks'!$BC$31),10,IF(AND('Games &amp; Picks'!$AR$31='Games &amp; Picks'!$E$31,'Games &amp; Picks'!$BB$31=1),5,IF(AND('Games &amp; Picks'!$AR$31='Games &amp; Picks'!$E$31,'Games &amp; Picks'!$BB$31=0),5,0)))))</f>
        <v/>
      </c>
      <c r="AG40" s="1" t="str">
        <f>IF('Games &amp; Picks'!E32="x","",IF($B40="","",IF(AND('Games &amp; Picks'!$AR$32='Games &amp; Picks'!$E$32,'Games &amp; Picks'!$BB$32=1,'Games &amp; Picks'!$AR$32='Games &amp; Picks'!$BC$32),10,IF(AND('Games &amp; Picks'!$AR$32='Games &amp; Picks'!$E$32,'Games &amp; Picks'!$BB$32=1),5,IF(AND('Games &amp; Picks'!$AR$32='Games &amp; Picks'!$E$32,'Games &amp; Picks'!$BB$32=0),5,0)))))</f>
        <v/>
      </c>
      <c r="AH40" s="1" t="str">
        <f>IF('Games &amp; Picks'!E33="x","",IF($B40="","",IF(AND('Games &amp; Picks'!$AR$33='Games &amp; Picks'!$E$33,'Games &amp; Picks'!$BB$33=1,'Games &amp; Picks'!$AR$33='Games &amp; Picks'!$BC$33),20,IF(AND('Games &amp; Picks'!$AR$33='Games &amp; Picks'!$E$33,'Games &amp; Picks'!$BB$33=1),10,IF(AND('Games &amp; Picks'!$AR$33='Games &amp; Picks'!$E$33,'Games &amp; Picks'!$BB$33=0),10,0)))))</f>
        <v/>
      </c>
      <c r="AI40" s="1" t="str">
        <f>IF('Games &amp; Picks'!E34="x","",IF($B40="","",IF(AND('Games &amp; Picks'!$AR$34='Games &amp; Picks'!$E$34,'Games &amp; Picks'!$BB$34=1,'Games &amp; Picks'!$AR$34='Games &amp; Picks'!$BC$34),10,IF(AND('Games &amp; Picks'!$AR$34='Games &amp; Picks'!$E$34,'Games &amp; Picks'!$BB$34=1),5,IF(AND('Games &amp; Picks'!$AR$34='Games &amp; Picks'!$E$34,'Games &amp; Picks'!$BB$34=0),5,0)))))</f>
        <v/>
      </c>
      <c r="AJ40" s="1" t="str">
        <f>IF('Games &amp; Picks'!E35="x","",IF($B40="","",IF(AND('Games &amp; Picks'!$AR$35='Games &amp; Picks'!$E$35,'Games &amp; Picks'!$BB$35=1,'Games &amp; Picks'!$AR$35='Games &amp; Picks'!$BC$35),14,IF(AND('Games &amp; Picks'!$AR$35='Games &amp; Picks'!$E$35,'Games &amp; Picks'!$BB$35=1),7,IF(AND('Games &amp; Picks'!$AR$35='Games &amp; Picks'!$E$35,'Games &amp; Picks'!$BB$35=0),7,0)))))</f>
        <v/>
      </c>
      <c r="AK40" s="1" t="str">
        <f>IF('Games &amp; Picks'!E36="x","",IF($B40="","",IF(AND('Games &amp; Picks'!$AR$36='Games &amp; Picks'!$E$36,'Games &amp; Picks'!$BB$36=1,'Games &amp; Picks'!$AR$36='Games &amp; Picks'!$BC$36),30,IF(AND('Games &amp; Picks'!$AR$36='Games &amp; Picks'!$E$36,'Games &amp; Picks'!$BB$36=1),15,IF(AND('Games &amp; Picks'!$AR$36='Games &amp; Picks'!$E$36,'Games &amp; Picks'!$BB$36=0),15,0)))))</f>
        <v/>
      </c>
      <c r="AL40" s="47" t="str">
        <f>IF('Games &amp; Picks'!E37="x","",IF($B40="","",IF(AND('Games &amp; Picks'!$AR$37='Games &amp; Picks'!$E$37,'Games &amp; Picks'!$BB$37=1,'Games &amp; Picks'!$AR$37='Games &amp; Picks'!$BC$37),30,IF(AND('Games &amp; Picks'!$AR$37='Games &amp; Picks'!$E$37,'Games &amp; Picks'!$BB$37=1),15,IF(AND('Games &amp; Picks'!$AR$37='Games &amp; Picks'!$E$37,'Games &amp; Picks'!$BB$37=0),15,0)))))</f>
        <v/>
      </c>
      <c r="AM40" s="47" t="str">
        <f>IF('Games &amp; Picks'!E38="x","",IF($B40="","",IF(AND('Games &amp; Picks'!$AR$38='Games &amp; Picks'!$E$38,'Games &amp; Picks'!$BB$38=1,'Games &amp; Picks'!$AR$38='Games &amp; Picks'!$BC$38),10,IF(AND('Games &amp; Picks'!$AR$38='Games &amp; Picks'!$E$38,'Games &amp; Picks'!$BB$38=1),5,IF(AND('Games &amp; Picks'!$AR$38='Games &amp; Picks'!$E$38,'Games &amp; Picks'!$BB$38=0),5,0)))))</f>
        <v/>
      </c>
      <c r="AN40" s="1" t="str">
        <f>IF('Games &amp; Picks'!E39="x","",IF($B40="","",IF(AND('Games &amp; Picks'!$AR$39='Games &amp; Picks'!$E$39,'Games &amp; Picks'!$BB$39=1,'Games &amp; Picks'!$AR$39='Games &amp; Picks'!$BC$39),20,IF(AND('Games &amp; Picks'!$AR$39='Games &amp; Picks'!$E$39,'Games &amp; Picks'!$BB$39=1),10,IF(AND('Games &amp; Picks'!$AR$39='Games &amp; Picks'!$E$39,'Games &amp; Picks'!$BB$39=0),10,0)))))</f>
        <v/>
      </c>
      <c r="AO40" s="1" t="str">
        <f>IF('Games &amp; Picks'!E40="x","",IF($B40="","",IF(AND('Games &amp; Picks'!$AR$40='Games &amp; Picks'!$E$40,'Games &amp; Picks'!$BB$40=1,'Games &amp; Picks'!$AR$40='Games &amp; Picks'!$BC$40),20,IF(AND('Games &amp; Picks'!$AR$40='Games &amp; Picks'!$E$40,'Games &amp; Picks'!$BB$40=1),10,IF(AND('Games &amp; Picks'!$AR$40='Games &amp; Picks'!$E$40,'Games &amp; Picks'!$BB$40=0),10,0)))))</f>
        <v/>
      </c>
      <c r="AP40" s="1" t="str">
        <f>IF('Games &amp; Picks'!E41="x","",IF($B40="","",IF(AND('Games &amp; Picks'!$AR$41='Games &amp; Picks'!$E$41,'Games &amp; Picks'!$BB$41=1,'Games &amp; Picks'!$AR$41='Games &amp; Picks'!$BC$41),20,IF(AND('Games &amp; Picks'!$AR$41='Games &amp; Picks'!$E$41,'Games &amp; Picks'!$BB$41=1),10,IF(AND('Games &amp; Picks'!$AR$41='Games &amp; Picks'!$E$41,'Games &amp; Picks'!$BB$41=0),10,0)))))</f>
        <v/>
      </c>
      <c r="AQ40" s="19" t="str">
        <f>IF('Games &amp; Picks'!$E$42="x","",IF($B40="","",IF('Games &amp; Picks'!AR$42='Games &amp; Picks'!$E$42,30,0)))</f>
        <v/>
      </c>
      <c r="AR40" s="62">
        <f>Streaks!AN$48</f>
        <v>0</v>
      </c>
      <c r="AS40" s="62" t="str">
        <f>IF('Games &amp; Picks'!$E$41="x","",IF($B40="","",IF('New Years Bonus'!AN$6=4,10,0)))</f>
        <v/>
      </c>
      <c r="AT40" s="4" t="str">
        <f>IF('Games &amp; Picks'!E42="x","",IF($B40="","",IF('Playoff Bonus'!AN$4=2,15,0)))</f>
        <v/>
      </c>
      <c r="AU40" s="50" t="str">
        <f t="shared" si="1"/>
        <v/>
      </c>
      <c r="AV40" s="42" t="e">
        <f t="shared" si="2"/>
        <v>#DIV/0!</v>
      </c>
      <c r="AW40" s="28" t="str">
        <f>IF(B40="","",HLOOKUP(B40,Streaks!$B$1:$AT$42,AX40,FALSE))</f>
        <v/>
      </c>
      <c r="AX40" s="69">
        <f t="shared" si="3"/>
        <v>1</v>
      </c>
    </row>
    <row r="41" spans="1:50" x14ac:dyDescent="0.2">
      <c r="A41" s="62" t="e">
        <f t="shared" si="0"/>
        <v>#VALUE!</v>
      </c>
      <c r="B41" s="63" t="str">
        <f>IF('Games &amp; Picks'!AS$1="","",'Games &amp; Picks'!AS$1)</f>
        <v/>
      </c>
      <c r="C41" s="22" t="str">
        <f>IF('Games &amp; Picks'!E2="x","",IF($B41="","",IF(AND('Games &amp; Picks'!$AS$2='Games &amp; Picks'!$E$2,'Games &amp; Picks'!$BB$2=1,'Games &amp; Picks'!$AS$2='Games &amp; Picks'!$BC$2),10,IF(AND('Games &amp; Picks'!$AS$2='Games &amp; Picks'!$E$2,'Games &amp; Picks'!$BB$2=1),5,IF(AND('Games &amp; Picks'!$AS$2='Games &amp; Picks'!$E$2,'Games &amp; Picks'!$BB$2=0),5,0)))))</f>
        <v/>
      </c>
      <c r="D41" s="22" t="str">
        <f>IF('Games &amp; Picks'!E3="x","",IF($B41="","",IF(AND('Games &amp; Picks'!$AS$3='Games &amp; Picks'!$E$3,'Games &amp; Picks'!$BB$3=1,'Games &amp; Picks'!$AS$3='Games &amp; Picks'!$BC$3),10,IF(AND('Games &amp; Picks'!$AS$3='Games &amp; Picks'!$E$3,'Games &amp; Picks'!$BB$3=1),5,IF(AND('Games &amp; Picks'!$AS$3='Games &amp; Picks'!$E$3,'Games &amp; Picks'!$BB$3=0),5,0)))))</f>
        <v/>
      </c>
      <c r="E41" s="22" t="str">
        <f>IF('Games &amp; Picks'!E4="x","",IF($B41="","",IF(AND('Games &amp; Picks'!$AS$4='Games &amp; Picks'!$E$4,'Games &amp; Picks'!$BB$4=1,'Games &amp; Picks'!$AS$4='Games &amp; Picks'!$BC$4),10,IF(AND('Games &amp; Picks'!$AS$4='Games &amp; Picks'!$E$4,'Games &amp; Picks'!$BB$4=1),5,IF(AND('Games &amp; Picks'!$AS$4='Games &amp; Picks'!$E$4,'Games &amp; Picks'!$BB$4=0),5,0)))))</f>
        <v/>
      </c>
      <c r="F41" s="1" t="str">
        <f>IF('Games &amp; Picks'!E5="x","",IF($B41="","",IF(AND('Games &amp; Picks'!$AS$5='Games &amp; Picks'!$E$5,'Games &amp; Picks'!$BB$5=1,'Games &amp; Picks'!$AS$5='Games &amp; Picks'!$BC$5),10,IF(AND('Games &amp; Picks'!$AS$5='Games &amp; Picks'!$E$5,'Games &amp; Picks'!$BB$5=1),5,IF(AND('Games &amp; Picks'!$AS$5='Games &amp; Picks'!$E$5,'Games &amp; Picks'!$BB$5=0),5,0)))))</f>
        <v/>
      </c>
      <c r="G41" s="1" t="str">
        <f>IF('Games &amp; Picks'!E6="x","",IF($B41="","",IF(AND('Games &amp; Picks'!$AS$6='Games &amp; Picks'!$E$6,'Games &amp; Picks'!$BB$6=1,'Games &amp; Picks'!$AS$6='Games &amp; Picks'!$BC$6),10,IF(AND('Games &amp; Picks'!$AS$6='Games &amp; Picks'!$E$6,'Games &amp; Picks'!$BB$6=1),5,IF(AND('Games &amp; Picks'!$AS$6='Games &amp; Picks'!$E$6,'Games &amp; Picks'!$BB$6=0),5,0)))))</f>
        <v/>
      </c>
      <c r="H41" s="1" t="str">
        <f>IF('Games &amp; Picks'!E7="x","",IF($B41="","",IF(AND('Games &amp; Picks'!$AS$7='Games &amp; Picks'!$E$7,'Games &amp; Picks'!$BB$7=1,'Games &amp; Picks'!$AS$7='Games &amp; Picks'!$BC$7),10,IF(AND('Games &amp; Picks'!$AS$7='Games &amp; Picks'!$E$7,'Games &amp; Picks'!$BB$7=1),5,IF(AND('Games &amp; Picks'!$AS$7='Games &amp; Picks'!$E$7,'Games &amp; Picks'!$BB$7=0),5,0)))))</f>
        <v/>
      </c>
      <c r="I41" s="1" t="str">
        <f>IF('Games &amp; Picks'!E8="x","",IF($B41="","",IF(AND('Games &amp; Picks'!$AS$8='Games &amp; Picks'!$E$8,'Games &amp; Picks'!$BB$8=1,'Games &amp; Picks'!$AS$8='Games &amp; Picks'!$BC$8),10,IF(AND('Games &amp; Picks'!$AS$8='Games &amp; Picks'!$E$8,'Games &amp; Picks'!$BB$8=1),5,IF(AND('Games &amp; Picks'!$AS$8='Games &amp; Picks'!$E$8,'Games &amp; Picks'!$BB$8=0),5,0)))))</f>
        <v/>
      </c>
      <c r="J41" s="1" t="str">
        <f>IF('Games &amp; Picks'!E9="x","",IF($B41="","",IF(AND('Games &amp; Picks'!$AS$9='Games &amp; Picks'!$E$9,'Games &amp; Picks'!$BB$9=1,'Games &amp; Picks'!$AS$9='Games &amp; Picks'!$BC$9),10,IF(AND('Games &amp; Picks'!$AS$9='Games &amp; Picks'!$E$9,'Games &amp; Picks'!$BB$9=1),5,IF(AND('Games &amp; Picks'!$AS$9='Games &amp; Picks'!$E$9,'Games &amp; Picks'!$BB$9=0),5,0)))))</f>
        <v/>
      </c>
      <c r="K41" s="1" t="str">
        <f>IF('Games &amp; Picks'!E10="x","",IF($B41="","",IF(AND('Games &amp; Picks'!$AS$10='Games &amp; Picks'!$E$10,'Games &amp; Picks'!$BB$10=1,'Games &amp; Picks'!$AS$10='Games &amp; Picks'!$BC$10),10,IF(AND('Games &amp; Picks'!$AS$10='Games &amp; Picks'!$E$10,'Games &amp; Picks'!$BB$10=1),5,IF(AND('Games &amp; Picks'!$AS$10='Games &amp; Picks'!$E$10,'Games &amp; Picks'!$BB$10=0),5,0)))))</f>
        <v/>
      </c>
      <c r="L41" s="1" t="str">
        <f>IF('Games &amp; Picks'!E11="x","",IF($B41="","",IF(AND('Games &amp; Picks'!$AS$11='Games &amp; Picks'!$E$11,'Games &amp; Picks'!$BB$11=1,'Games &amp; Picks'!$AS$11='Games &amp; Picks'!$BC$11),10,IF(AND('Games &amp; Picks'!$AS$11='Games &amp; Picks'!$E$11,'Games &amp; Picks'!$BB$11=1),5,IF(AND('Games &amp; Picks'!$AS$11='Games &amp; Picks'!$E$11,'Games &amp; Picks'!$BB$11=0),5,0)))))</f>
        <v/>
      </c>
      <c r="M41" s="1" t="str">
        <f>IF('Games &amp; Picks'!E12="x","",IF($B41="","",IF(AND('Games &amp; Picks'!$AS$12='Games &amp; Picks'!$E$12,'Games &amp; Picks'!$BB$12=1,'Games &amp; Picks'!$AS$12='Games &amp; Picks'!$BC$12),10,IF(AND('Games &amp; Picks'!$AS$12='Games &amp; Picks'!$E$12,'Games &amp; Picks'!$BB$12=1),5,IF(AND('Games &amp; Picks'!$AS$12='Games &amp; Picks'!$E$12,'Games &amp; Picks'!$BB$12=0),5,0)))))</f>
        <v/>
      </c>
      <c r="N41" s="1" t="str">
        <f>IF('Games &amp; Picks'!E13="x","",IF($B41="","",IF(AND('Games &amp; Picks'!$AS$13='Games &amp; Picks'!$E$13,'Games &amp; Picks'!$BB$13=1,'Games &amp; Picks'!$AS$13='Games &amp; Picks'!$BC$13),10,IF(AND('Games &amp; Picks'!$AS$13='Games &amp; Picks'!$E$13,'Games &amp; Picks'!$BB$13=1),5,IF(AND('Games &amp; Picks'!$AS$13='Games &amp; Picks'!$E$13,'Games &amp; Picks'!$BB$13=0),5,0)))))</f>
        <v/>
      </c>
      <c r="O41" s="1" t="str">
        <f>IF('Games &amp; Picks'!E14="x","",IF($B41="","",IF(AND('Games &amp; Picks'!$AS$14='Games &amp; Picks'!$E$14,'Games &amp; Picks'!$BB$14=1,'Games &amp; Picks'!$AS$14='Games &amp; Picks'!$BC$14),10,IF(AND('Games &amp; Picks'!$AS$14='Games &amp; Picks'!$E$14,'Games &amp; Picks'!$BB$14=1),5,IF(AND('Games &amp; Picks'!$AS$14='Games &amp; Picks'!$E$14,'Games &amp; Picks'!$BB$14=0),5,0)))))</f>
        <v/>
      </c>
      <c r="P41" s="1" t="str">
        <f>IF('Games &amp; Picks'!E15="x","",IF($B41="","",IF(AND('Games &amp; Picks'!$AS$15='Games &amp; Picks'!$E$15,'Games &amp; Picks'!$BB$15=1,'Games &amp; Picks'!$AS$15='Games &amp; Picks'!$BC$15),10,IF(AND('Games &amp; Picks'!$AS$15='Games &amp; Picks'!$E$15,'Games &amp; Picks'!$BB$15=1),5,IF(AND('Games &amp; Picks'!$AS$15='Games &amp; Picks'!$E$15,'Games &amp; Picks'!$BB$15=0),5,0)))))</f>
        <v/>
      </c>
      <c r="Q41" s="1" t="str">
        <f>IF('Games &amp; Picks'!E16="x","",IF($B41="","",IF(AND('Games &amp; Picks'!$AS$16='Games &amp; Picks'!$E$16,'Games &amp; Picks'!$BB$16=1,'Games &amp; Picks'!$AS$16='Games &amp; Picks'!$BC$16),10,IF(AND('Games &amp; Picks'!$AS$16='Games &amp; Picks'!$E$16,'Games &amp; Picks'!$BB$16=1),5,IF(AND('Games &amp; Picks'!$AS$16='Games &amp; Picks'!$E$16,'Games &amp; Picks'!$BB$16=0),5,0)))))</f>
        <v/>
      </c>
      <c r="R41" s="1" t="str">
        <f>IF('Games &amp; Picks'!E17="x","",IF($B41="","",IF(AND('Games &amp; Picks'!$AS$17='Games &amp; Picks'!$E$17,'Games &amp; Picks'!$BB$17=1,'Games &amp; Picks'!$AS$17='Games &amp; Picks'!$BC$17),10,IF(AND('Games &amp; Picks'!$AS$17='Games &amp; Picks'!$E$17,'Games &amp; Picks'!$BB$17=1),5,IF(AND('Games &amp; Picks'!$AS$17='Games &amp; Picks'!$E$17,'Games &amp; Picks'!$BB$17=0),5,0)))))</f>
        <v/>
      </c>
      <c r="S41" s="1" t="str">
        <f>IF('Games &amp; Picks'!E18="x","",IF($B41="","",IF(AND('Games &amp; Picks'!$AS$18='Games &amp; Picks'!$E$18,'Games &amp; Picks'!$BB$18=1,'Games &amp; Picks'!$AS$18='Games &amp; Picks'!$BC$18),10,IF(AND('Games &amp; Picks'!$AS$18='Games &amp; Picks'!$E$18,'Games &amp; Picks'!$BB$18=1),5,IF(AND('Games &amp; Picks'!$AS$18='Games &amp; Picks'!$E$18,'Games &amp; Picks'!$BB$18=0),5,0)))))</f>
        <v/>
      </c>
      <c r="T41" s="22" t="str">
        <f>IF('Games &amp; Picks'!E19="x","",IF($B41="","",IF(AND('Games &amp; Picks'!$AS$19='Games &amp; Picks'!$E$19,'Games &amp; Picks'!$BB$19=1,'Games &amp; Picks'!$AS$19='Games &amp; Picks'!$BC$19),10,IF(AND('Games &amp; Picks'!$AS$19='Games &amp; Picks'!$E$19,'Games &amp; Picks'!$BB$19=1),5,IF(AND('Games &amp; Picks'!$AS$19='Games &amp; Picks'!$E$19,'Games &amp; Picks'!$BB$19=0),5,0)))))</f>
        <v/>
      </c>
      <c r="U41" s="1" t="str">
        <f>IF('Games &amp; Picks'!E20="x","",IF($B41="","",IF(AND('Games &amp; Picks'!$AS$20='Games &amp; Picks'!$E$20,'Games &amp; Picks'!$BB$20=1,'Games &amp; Picks'!$AS$20='Games &amp; Picks'!$BC$20),10,IF(AND('Games &amp; Picks'!$AS$20='Games &amp; Picks'!$E$20,'Games &amp; Picks'!$BB$20=1),5,IF(AND('Games &amp; Picks'!$AS$20='Games &amp; Picks'!$E$20,'Games &amp; Picks'!$BB$20=0),5,0)))))</f>
        <v/>
      </c>
      <c r="V41" s="1" t="str">
        <f>IF('Games &amp; Picks'!E21="x","",IF($B41="","",IF(AND('Games &amp; Picks'!$AS$21='Games &amp; Picks'!$E$21,'Games &amp; Picks'!$BB$21=1,'Games &amp; Picks'!$AS$21='Games &amp; Picks'!$BC$21),10,IF(AND('Games &amp; Picks'!$AS$21='Games &amp; Picks'!$E$21,'Games &amp; Picks'!$BB$21=1),5,IF(AND('Games &amp; Picks'!$AS$21='Games &amp; Picks'!$E$21,'Games &amp; Picks'!$BB$21=0),5,0)))))</f>
        <v/>
      </c>
      <c r="W41" s="1" t="str">
        <f>IF('Games &amp; Picks'!E22="x","",IF($B41="","",IF(AND('Games &amp; Picks'!$AS$22='Games &amp; Picks'!$E$22,'Games &amp; Picks'!$BB$22=1,'Games &amp; Picks'!$AS$22='Games &amp; Picks'!$BC$22),10,IF(AND('Games &amp; Picks'!$AS$22='Games &amp; Picks'!$E$22,'Games &amp; Picks'!$BB$22=1),5,IF(AND('Games &amp; Picks'!$AS$22='Games &amp; Picks'!$E$22,'Games &amp; Picks'!$BB$22=0),5,0)))))</f>
        <v/>
      </c>
      <c r="X41" s="3" t="str">
        <f>IF('Games &amp; Picks'!E23="x","",IF($B41="","",IF(AND('Games &amp; Picks'!$AS$23='Games &amp; Picks'!$E$23,'Games &amp; Picks'!$BB$23=1,'Games &amp; Picks'!$AS$23='Games &amp; Picks'!$BC$23),10,IF(AND('Games &amp; Picks'!$AS$23='Games &amp; Picks'!$E$23,'Games &amp; Picks'!$BB$23=1),5,IF(AND('Games &amp; Picks'!$AS$23='Games &amp; Picks'!$E$23,'Games &amp; Picks'!$BB$23=0),5,0)))))</f>
        <v/>
      </c>
      <c r="Y41" s="1" t="str">
        <f>IF('Games &amp; Picks'!E24="x","",IF($B41="","",IF(AND('Games &amp; Picks'!$AS$24='Games &amp; Picks'!$E$24,'Games &amp; Picks'!$BB$24=1,'Games &amp; Picks'!$AS$24='Games &amp; Picks'!$BC$24),10,IF(AND('Games &amp; Picks'!$AS$24='Games &amp; Picks'!$E$24,'Games &amp; Picks'!$BB$24=1),5,IF(AND('Games &amp; Picks'!$AS$24='Games &amp; Picks'!$E$24,'Games &amp; Picks'!$BB$24=0),5,0)))))</f>
        <v/>
      </c>
      <c r="Z41" s="1" t="str">
        <f>IF('Games &amp; Picks'!E25="x","",IF($B41="","",IF(AND('Games &amp; Picks'!$AS$25='Games &amp; Picks'!$E$25,'Games &amp; Picks'!$BB$25=1,'Games &amp; Picks'!$AS$25='Games &amp; Picks'!$BC$25),10,IF(AND('Games &amp; Picks'!$AS$25='Games &amp; Picks'!$E$25,'Games &amp; Picks'!$BB$25=1),5,IF(AND('Games &amp; Picks'!$AS$25='Games &amp; Picks'!$E$25,'Games &amp; Picks'!$BB$25=0),5,0)))))</f>
        <v/>
      </c>
      <c r="AA41" s="1" t="str">
        <f>IF('Games &amp; Picks'!E26="x","",IF($B41="","",IF(AND('Games &amp; Picks'!$AS$26='Games &amp; Picks'!$E$26,'Games &amp; Picks'!$BB$26=1,'Games &amp; Picks'!$AS$26='Games &amp; Picks'!$BC$26),10,IF(AND('Games &amp; Picks'!$AS$26='Games &amp; Picks'!$E$26,'Games &amp; Picks'!$BB$26=1),5,IF(AND('Games &amp; Picks'!$AS$26='Games &amp; Picks'!$E$26,'Games &amp; Picks'!$BB$26=0),5,0)))))</f>
        <v/>
      </c>
      <c r="AB41" s="1" t="str">
        <f>IF('Games &amp; Picks'!E27="x","",IF($B41="","",IF(AND('Games &amp; Picks'!$AS$27='Games &amp; Picks'!$E$27,'Games &amp; Picks'!$BB$27=1,'Games &amp; Picks'!$AS$27='Games &amp; Picks'!$BC$27),10,IF(AND('Games &amp; Picks'!$AS$27='Games &amp; Picks'!$E$27,'Games &amp; Picks'!$BB$27=1),5,IF(AND('Games &amp; Picks'!$AS$27='Games &amp; Picks'!$E$27,'Games &amp; Picks'!$BB$27=0),5,0)))))</f>
        <v/>
      </c>
      <c r="AC41" s="1" t="str">
        <f>IF('Games &amp; Picks'!E28="x","",IF($B41="","",IF(AND('Games &amp; Picks'!$AS$28='Games &amp; Picks'!$E$28,'Games &amp; Picks'!$BB$28=1,'Games &amp; Picks'!$AS$28='Games &amp; Picks'!$BC$28),14,IF(AND('Games &amp; Picks'!$AS$28='Games &amp; Picks'!$E$28,'Games &amp; Picks'!$BB$28=1),7,IF(AND('Games &amp; Picks'!$AS$28='Games &amp; Picks'!$E$28,'Games &amp; Picks'!$BB$28=0),7,0)))))</f>
        <v/>
      </c>
      <c r="AD41" t="str">
        <f>IF('Games &amp; Picks'!E29="x","",IF($B41="","",IF(AND('Games &amp; Picks'!$AS$29='Games &amp; Picks'!$E$29,'Games &amp; Picks'!$BB$29=1,'Games &amp; Picks'!$AS$29='Games &amp; Picks'!$BC$29),10,IF(AND('Games &amp; Picks'!$AS$29='Games &amp; Picks'!$E$29,'Games &amp; Picks'!$BB$29=1),5,IF(AND('Games &amp; Picks'!$AS$29='Games &amp; Picks'!$E$29,'Games &amp; Picks'!$BB$29=0),5,0)))))</f>
        <v/>
      </c>
      <c r="AE41" s="1" t="str">
        <f>IF('Games &amp; Picks'!E30="x","",IF($B41="","",IF(AND('Games &amp; Picks'!$AS$30='Games &amp; Picks'!$E$30,'Games &amp; Picks'!$BB$30=1,'Games &amp; Picks'!$AS$30='Games &amp; Picks'!$BC$30),10,IF(AND('Games &amp; Picks'!$AS$30='Games &amp; Picks'!$E$30,'Games &amp; Picks'!$BB$30=1),5,IF(AND('Games &amp; Picks'!$AS$30='Games &amp; Picks'!$E$30,'Games &amp; Picks'!$BB$30=0),5,0)))))</f>
        <v/>
      </c>
      <c r="AF41" s="1" t="str">
        <f>IF('Games &amp; Picks'!E31="x","",IF($B41="","",IF(AND('Games &amp; Picks'!$AS$31='Games &amp; Picks'!$E$31,'Games &amp; Picks'!$BB$31=1,'Games &amp; Picks'!$AS$31='Games &amp; Picks'!$BC$31),10,IF(AND('Games &amp; Picks'!$AS$31='Games &amp; Picks'!$E$31,'Games &amp; Picks'!$BB$31=1),5,IF(AND('Games &amp; Picks'!$AS$31='Games &amp; Picks'!$E$31,'Games &amp; Picks'!$BB$31=0),5,0)))))</f>
        <v/>
      </c>
      <c r="AG41" s="1" t="str">
        <f>IF('Games &amp; Picks'!E32="x","",IF($B41="","",IF(AND('Games &amp; Picks'!$AS$32='Games &amp; Picks'!$E$32,'Games &amp; Picks'!$BB$32=1,'Games &amp; Picks'!$AS$32='Games &amp; Picks'!$BC$32),10,IF(AND('Games &amp; Picks'!$AS$32='Games &amp; Picks'!$E$32,'Games &amp; Picks'!$BB$32=1),5,IF(AND('Games &amp; Picks'!$AS$32='Games &amp; Picks'!$E$32,'Games &amp; Picks'!$BB$32=0),5,0)))))</f>
        <v/>
      </c>
      <c r="AH41" s="1" t="str">
        <f>IF('Games &amp; Picks'!E33="x","",IF($B41="","",IF(AND('Games &amp; Picks'!$AS$33='Games &amp; Picks'!$E$33,'Games &amp; Picks'!$BB$33=1,'Games &amp; Picks'!$AS$33='Games &amp; Picks'!$BC$33),20,IF(AND('Games &amp; Picks'!$AS$33='Games &amp; Picks'!$E$33,'Games &amp; Picks'!$BB$33=1),10,IF(AND('Games &amp; Picks'!$AS$33='Games &amp; Picks'!$E$33,'Games &amp; Picks'!$BB$33=0),10,0)))))</f>
        <v/>
      </c>
      <c r="AI41" s="1" t="str">
        <f>IF('Games &amp; Picks'!E34="x","",IF($B41="","",IF(AND('Games &amp; Picks'!$AS$34='Games &amp; Picks'!$E$34,'Games &amp; Picks'!$BB$34=1,'Games &amp; Picks'!$AS$34='Games &amp; Picks'!$BC$34),10,IF(AND('Games &amp; Picks'!$AS$34='Games &amp; Picks'!$E$34,'Games &amp; Picks'!$BB$34=1),5,IF(AND('Games &amp; Picks'!$AS$34='Games &amp; Picks'!$E$34,'Games &amp; Picks'!$BB$34=0),5,0)))))</f>
        <v/>
      </c>
      <c r="AJ41" s="1" t="str">
        <f>IF('Games &amp; Picks'!E35="x","",IF($B41="","",IF(AND('Games &amp; Picks'!$AS$35='Games &amp; Picks'!$E$35,'Games &amp; Picks'!$BB$35=1,'Games &amp; Picks'!$AS$35='Games &amp; Picks'!$BC$35),14,IF(AND('Games &amp; Picks'!$AS$35='Games &amp; Picks'!$E$35,'Games &amp; Picks'!$BB$35=1),7,IF(AND('Games &amp; Picks'!$AS$35='Games &amp; Picks'!$E$35,'Games &amp; Picks'!$BB$35=0),7,0)))))</f>
        <v/>
      </c>
      <c r="AK41" s="1" t="str">
        <f>IF('Games &amp; Picks'!E36="x","",IF($B41="","",IF(AND('Games &amp; Picks'!$AS$36='Games &amp; Picks'!$E$36,'Games &amp; Picks'!$BB$36=1,'Games &amp; Picks'!$AS$36='Games &amp; Picks'!$BC$36),30,IF(AND('Games &amp; Picks'!$AS$36='Games &amp; Picks'!$E$36,'Games &amp; Picks'!$BB$36=1),15,IF(AND('Games &amp; Picks'!$AS$36='Games &amp; Picks'!$E$36,'Games &amp; Picks'!$BB$36=0),15,0)))))</f>
        <v/>
      </c>
      <c r="AL41" s="47" t="str">
        <f>IF('Games &amp; Picks'!E37="x","",IF($B41="","",IF(AND('Games &amp; Picks'!$AS$37='Games &amp; Picks'!$E$37,'Games &amp; Picks'!$BB$37=1,'Games &amp; Picks'!$AS$37='Games &amp; Picks'!$BC$37),30,IF(AND('Games &amp; Picks'!$AS$37='Games &amp; Picks'!$E$37,'Games &amp; Picks'!$BB$37=1),15,IF(AND('Games &amp; Picks'!$AS$37='Games &amp; Picks'!$E$37,'Games &amp; Picks'!$BB$37=0),15,0)))))</f>
        <v/>
      </c>
      <c r="AM41" s="47" t="str">
        <f>IF('Games &amp; Picks'!E38="x","",IF($B41="","",IF(AND('Games &amp; Picks'!$AS$38='Games &amp; Picks'!$E$38,'Games &amp; Picks'!$BB$38=1,'Games &amp; Picks'!$AS$38='Games &amp; Picks'!$BC$38),10,IF(AND('Games &amp; Picks'!$AS$38='Games &amp; Picks'!$E$38,'Games &amp; Picks'!$BB$38=1),5,IF(AND('Games &amp; Picks'!$AS$38='Games &amp; Picks'!$E$38,'Games &amp; Picks'!$BB$38=0),5,0)))))</f>
        <v/>
      </c>
      <c r="AN41" s="1" t="str">
        <f>IF('Games &amp; Picks'!E39="x","",IF($B41="","",IF(AND('Games &amp; Picks'!$AS$39='Games &amp; Picks'!$E$39,'Games &amp; Picks'!$BB$39=1,'Games &amp; Picks'!$AS$39='Games &amp; Picks'!$BC$39),20,IF(AND('Games &amp; Picks'!$AS$39='Games &amp; Picks'!$E$39,'Games &amp; Picks'!$BB$39=1),10,IF(AND('Games &amp; Picks'!$AS$39='Games &amp; Picks'!$E$39,'Games &amp; Picks'!$BB$39=0),10,0)))))</f>
        <v/>
      </c>
      <c r="AO41" s="1" t="str">
        <f>IF('Games &amp; Picks'!E40="x","",IF($B41="","",IF(AND('Games &amp; Picks'!$AS$40='Games &amp; Picks'!$E$40,'Games &amp; Picks'!$BB$40=1,'Games &amp; Picks'!$AS$40='Games &amp; Picks'!$BC$40),20,IF(AND('Games &amp; Picks'!$AS$40='Games &amp; Picks'!$E$40,'Games &amp; Picks'!$BB$40=1),10,IF(AND('Games &amp; Picks'!$AS$40='Games &amp; Picks'!$E$40,'Games &amp; Picks'!$BB$40=0),10,0)))))</f>
        <v/>
      </c>
      <c r="AP41" s="1" t="str">
        <f>IF('Games &amp; Picks'!E41="x","",IF($B41="","",IF(AND('Games &amp; Picks'!$AS$41='Games &amp; Picks'!$E$41,'Games &amp; Picks'!$BB$41=1,'Games &amp; Picks'!$AS$41='Games &amp; Picks'!$BC$41),20,IF(AND('Games &amp; Picks'!$AS$41='Games &amp; Picks'!$E$41,'Games &amp; Picks'!$BB$41=1),10,IF(AND('Games &amp; Picks'!$AS$41='Games &amp; Picks'!$E$41,'Games &amp; Picks'!$BB$41=0),10,0)))))</f>
        <v/>
      </c>
      <c r="AQ41" s="19" t="str">
        <f>IF('Games &amp; Picks'!$E$42="x","",IF($B41="","",IF('Games &amp; Picks'!AS$42='Games &amp; Picks'!$E$42,30,0)))</f>
        <v/>
      </c>
      <c r="AR41" s="62">
        <f>Streaks!AO$48</f>
        <v>0</v>
      </c>
      <c r="AS41" s="62" t="str">
        <f>IF('Games &amp; Picks'!$E$41="x","",IF($B41="","",IF('New Years Bonus'!AO$6=4,10,0)))</f>
        <v/>
      </c>
      <c r="AT41" s="4" t="str">
        <f>IF('Games &amp; Picks'!E42="x","",IF($B41="","",IF('Playoff Bonus'!AO$4=2,15,0)))</f>
        <v/>
      </c>
      <c r="AU41" s="50" t="str">
        <f t="shared" si="1"/>
        <v/>
      </c>
      <c r="AV41" s="42" t="e">
        <f t="shared" si="2"/>
        <v>#DIV/0!</v>
      </c>
      <c r="AW41" s="28" t="str">
        <f>IF(B41="","",HLOOKUP(B41,Streaks!$B$1:$AT$42,AX41,FALSE))</f>
        <v/>
      </c>
      <c r="AX41" s="69">
        <f t="shared" si="3"/>
        <v>1</v>
      </c>
    </row>
    <row r="42" spans="1:50" x14ac:dyDescent="0.2">
      <c r="A42" s="62" t="e">
        <f t="shared" si="0"/>
        <v>#VALUE!</v>
      </c>
      <c r="B42" s="63" t="str">
        <f>IF('Games &amp; Picks'!AT$1="","",'Games &amp; Picks'!AT$1)</f>
        <v/>
      </c>
      <c r="C42" s="22" t="str">
        <f>IF('Games &amp; Picks'!E2="x","",IF($B42="","",IF(AND('Games &amp; Picks'!$AT$2='Games &amp; Picks'!$E$2,'Games &amp; Picks'!$BB$2=1,'Games &amp; Picks'!$AT$2='Games &amp; Picks'!$BC$2),10,IF(AND('Games &amp; Picks'!$AT$2='Games &amp; Picks'!$E$2,'Games &amp; Picks'!$BB$2=1),5,IF(AND('Games &amp; Picks'!$AT$2='Games &amp; Picks'!$E$2,'Games &amp; Picks'!$BB$2=0),5,0)))))</f>
        <v/>
      </c>
      <c r="D42" s="22" t="str">
        <f>IF('Games &amp; Picks'!E3="x","",IF($B42="","",IF(AND('Games &amp; Picks'!$AT$3='Games &amp; Picks'!$E$3,'Games &amp; Picks'!$BB$3=1,'Games &amp; Picks'!$AT$3='Games &amp; Picks'!$BC$3),10,IF(AND('Games &amp; Picks'!$AT$3='Games &amp; Picks'!$E$3,'Games &amp; Picks'!$BB$3=1),5,IF(AND('Games &amp; Picks'!$AT$3='Games &amp; Picks'!$E$3,'Games &amp; Picks'!$BB$3=0),5,0)))))</f>
        <v/>
      </c>
      <c r="E42" s="22" t="str">
        <f>IF('Games &amp; Picks'!E4="x","",IF($B42="","",IF(AND('Games &amp; Picks'!$AT$4='Games &amp; Picks'!$E$4,'Games &amp; Picks'!$BB$4=1,'Games &amp; Picks'!$AT$4='Games &amp; Picks'!$BC$4),10,IF(AND('Games &amp; Picks'!$AT$4='Games &amp; Picks'!$E$4,'Games &amp; Picks'!$BB$4=1),5,IF(AND('Games &amp; Picks'!$AT$4='Games &amp; Picks'!$E$4,'Games &amp; Picks'!$BB$4=0),5,0)))))</f>
        <v/>
      </c>
      <c r="F42" s="1" t="str">
        <f>IF('Games &amp; Picks'!E5="x","",IF($B42="","",IF(AND('Games &amp; Picks'!$AT$5='Games &amp; Picks'!$E$5,'Games &amp; Picks'!$BB$5=1,'Games &amp; Picks'!$AT$5='Games &amp; Picks'!$BC$5),10,IF(AND('Games &amp; Picks'!$AT$5='Games &amp; Picks'!$E$5,'Games &amp; Picks'!$BB$5=1),5,IF(AND('Games &amp; Picks'!$AT$5='Games &amp; Picks'!$E$5,'Games &amp; Picks'!$BB$5=0),5,0)))))</f>
        <v/>
      </c>
      <c r="G42" s="1" t="str">
        <f>IF('Games &amp; Picks'!E6="x","",IF($B42="","",IF(AND('Games &amp; Picks'!$AT$6='Games &amp; Picks'!$E$6,'Games &amp; Picks'!$BB$6=1,'Games &amp; Picks'!$AT$6='Games &amp; Picks'!$BC$6),10,IF(AND('Games &amp; Picks'!$AT$6='Games &amp; Picks'!$E$6,'Games &amp; Picks'!$BB$6=1),5,IF(AND('Games &amp; Picks'!$AT$6='Games &amp; Picks'!$E$6,'Games &amp; Picks'!$BB$6=0),5,0)))))</f>
        <v/>
      </c>
      <c r="H42" s="1" t="str">
        <f>IF('Games &amp; Picks'!E7="x","",IF($B42="","",IF(AND('Games &amp; Picks'!$AT$7='Games &amp; Picks'!$E$7,'Games &amp; Picks'!$BB$7=1,'Games &amp; Picks'!$AT$7='Games &amp; Picks'!$BC$7),10,IF(AND('Games &amp; Picks'!$AT$7='Games &amp; Picks'!$E$7,'Games &amp; Picks'!$BB$7=1),5,IF(AND('Games &amp; Picks'!$AT$7='Games &amp; Picks'!$E$7,'Games &amp; Picks'!$BB$7=0),5,0)))))</f>
        <v/>
      </c>
      <c r="I42" s="1" t="str">
        <f>IF('Games &amp; Picks'!E8="x","",IF($B42="","",IF(AND('Games &amp; Picks'!$AT$8='Games &amp; Picks'!$E$8,'Games &amp; Picks'!$BB$8=1,'Games &amp; Picks'!$AT$8='Games &amp; Picks'!$BC$8),10,IF(AND('Games &amp; Picks'!$AT$8='Games &amp; Picks'!$E$8,'Games &amp; Picks'!$BB$8=1),5,IF(AND('Games &amp; Picks'!$AT$8='Games &amp; Picks'!$E$8,'Games &amp; Picks'!$BB$8=0),5,0)))))</f>
        <v/>
      </c>
      <c r="J42" s="1" t="str">
        <f>IF('Games &amp; Picks'!E9="x","",IF($B42="","",IF(AND('Games &amp; Picks'!$AT$9='Games &amp; Picks'!$E$9,'Games &amp; Picks'!$BB$9=1,'Games &amp; Picks'!$AT$9='Games &amp; Picks'!$BC$9),10,IF(AND('Games &amp; Picks'!$AT$9='Games &amp; Picks'!$E$9,'Games &amp; Picks'!$BB$9=1),5,IF(AND('Games &amp; Picks'!$AT$9='Games &amp; Picks'!$E$9,'Games &amp; Picks'!$BB$9=0),5,0)))))</f>
        <v/>
      </c>
      <c r="K42" s="1" t="str">
        <f>IF('Games &amp; Picks'!E10="x","",IF($B42="","",IF(AND('Games &amp; Picks'!$AT$10='Games &amp; Picks'!$E$10,'Games &amp; Picks'!$BB$10=1,'Games &amp; Picks'!$AT$10='Games &amp; Picks'!$BC$10),10,IF(AND('Games &amp; Picks'!$AT$10='Games &amp; Picks'!$E$10,'Games &amp; Picks'!$BB$10=1),5,IF(AND('Games &amp; Picks'!$AT$10='Games &amp; Picks'!$E$10,'Games &amp; Picks'!$BB$10=0),5,0)))))</f>
        <v/>
      </c>
      <c r="L42" s="1" t="str">
        <f>IF('Games &amp; Picks'!E11="x","",IF($B42="","",IF(AND('Games &amp; Picks'!$AT$11='Games &amp; Picks'!$E$11,'Games &amp; Picks'!$BB$11=1,'Games &amp; Picks'!$AT$11='Games &amp; Picks'!$BC$11),10,IF(AND('Games &amp; Picks'!$AT$11='Games &amp; Picks'!$E$11,'Games &amp; Picks'!$BB$11=1),5,IF(AND('Games &amp; Picks'!$AT$11='Games &amp; Picks'!$E$11,'Games &amp; Picks'!$BB$11=0),5,0)))))</f>
        <v/>
      </c>
      <c r="M42" s="1" t="str">
        <f>IF('Games &amp; Picks'!E12="x","",IF($B42="","",IF(AND('Games &amp; Picks'!$AT$12='Games &amp; Picks'!$E$12,'Games &amp; Picks'!$BB$12=1,'Games &amp; Picks'!$AT$12='Games &amp; Picks'!$BC$12),10,IF(AND('Games &amp; Picks'!$AT$12='Games &amp; Picks'!$E$12,'Games &amp; Picks'!$BB$12=1),5,IF(AND('Games &amp; Picks'!$AT$12='Games &amp; Picks'!$E$12,'Games &amp; Picks'!$BB$12=0),5,0)))))</f>
        <v/>
      </c>
      <c r="N42" s="1" t="str">
        <f>IF('Games &amp; Picks'!E13="x","",IF($B42="","",IF(AND('Games &amp; Picks'!$AT$13='Games &amp; Picks'!$E$13,'Games &amp; Picks'!$BB$13=1,'Games &amp; Picks'!$AT$13='Games &amp; Picks'!$BC$13),10,IF(AND('Games &amp; Picks'!$AT$13='Games &amp; Picks'!$E$13,'Games &amp; Picks'!$BB$13=1),5,IF(AND('Games &amp; Picks'!$AT$13='Games &amp; Picks'!$E$13,'Games &amp; Picks'!$BB$13=0),5,0)))))</f>
        <v/>
      </c>
      <c r="O42" s="1" t="str">
        <f>IF('Games &amp; Picks'!E14="x","",IF($B42="","",IF(AND('Games &amp; Picks'!$AT$14='Games &amp; Picks'!$E$14,'Games &amp; Picks'!$BB$14=1,'Games &amp; Picks'!$AT$14='Games &amp; Picks'!$BC$14),10,IF(AND('Games &amp; Picks'!$AT$14='Games &amp; Picks'!$E$14,'Games &amp; Picks'!$BB$14=1),5,IF(AND('Games &amp; Picks'!$AT$14='Games &amp; Picks'!$E$14,'Games &amp; Picks'!$BB$14=0),5,0)))))</f>
        <v/>
      </c>
      <c r="P42" s="1" t="str">
        <f>IF('Games &amp; Picks'!E15="x","",IF($B42="","",IF(AND('Games &amp; Picks'!$AT$15='Games &amp; Picks'!$E$15,'Games &amp; Picks'!$BB$15=1,'Games &amp; Picks'!$AT$15='Games &amp; Picks'!$BC$15),10,IF(AND('Games &amp; Picks'!$AT$15='Games &amp; Picks'!$E$15,'Games &amp; Picks'!$BB$15=1),5,IF(AND('Games &amp; Picks'!$AT$15='Games &amp; Picks'!$E$15,'Games &amp; Picks'!$BB$15=0),5,0)))))</f>
        <v/>
      </c>
      <c r="Q42" s="1" t="str">
        <f>IF('Games &amp; Picks'!E16="x","",IF($B42="","",IF(AND('Games &amp; Picks'!$AT$16='Games &amp; Picks'!$E$16,'Games &amp; Picks'!$BB$16=1,'Games &amp; Picks'!$AT$16='Games &amp; Picks'!$BC$16),10,IF(AND('Games &amp; Picks'!$AT$16='Games &amp; Picks'!$E$16,'Games &amp; Picks'!$BB$16=1),5,IF(AND('Games &amp; Picks'!$AT$16='Games &amp; Picks'!$E$16,'Games &amp; Picks'!$BB$16=0),5,0)))))</f>
        <v/>
      </c>
      <c r="R42" s="1" t="str">
        <f>IF('Games &amp; Picks'!E17="x","",IF($B42="","",IF(AND('Games &amp; Picks'!$AT$17='Games &amp; Picks'!$E$17,'Games &amp; Picks'!$BB$17=1,'Games &amp; Picks'!$AT$17='Games &amp; Picks'!$BC$17),10,IF(AND('Games &amp; Picks'!$AT$17='Games &amp; Picks'!$E$17,'Games &amp; Picks'!$BB$17=1),5,IF(AND('Games &amp; Picks'!$AT$17='Games &amp; Picks'!$E$17,'Games &amp; Picks'!$BB$17=0),5,0)))))</f>
        <v/>
      </c>
      <c r="S42" s="1" t="str">
        <f>IF('Games &amp; Picks'!E18="x","",IF($B42="","",IF(AND('Games &amp; Picks'!$AT$18='Games &amp; Picks'!$E$18,'Games &amp; Picks'!$BB$18=1,'Games &amp; Picks'!$AT$18='Games &amp; Picks'!$BC$18),10,IF(AND('Games &amp; Picks'!$AT$18='Games &amp; Picks'!$E$18,'Games &amp; Picks'!$BB$18=1),5,IF(AND('Games &amp; Picks'!$AT$18='Games &amp; Picks'!$E$18,'Games &amp; Picks'!$BB$18=0),5,0)))))</f>
        <v/>
      </c>
      <c r="T42" s="22" t="str">
        <f>IF('Games &amp; Picks'!E19="x","",IF($B42="","",IF(AND('Games &amp; Picks'!$AT$19='Games &amp; Picks'!$E$19,'Games &amp; Picks'!$BB$19=1,'Games &amp; Picks'!$AT$19='Games &amp; Picks'!$BC$19),10,IF(AND('Games &amp; Picks'!$AT$19='Games &amp; Picks'!$E$19,'Games &amp; Picks'!$BB$19=1),5,IF(AND('Games &amp; Picks'!$AT$19='Games &amp; Picks'!$E$19,'Games &amp; Picks'!$BB$19=0),5,0)))))</f>
        <v/>
      </c>
      <c r="U42" s="1" t="str">
        <f>IF('Games &amp; Picks'!E20="x","",IF($B42="","",IF(AND('Games &amp; Picks'!$AT$20='Games &amp; Picks'!$E$20,'Games &amp; Picks'!$BB$20=1,'Games &amp; Picks'!$AT$20='Games &amp; Picks'!$BC$20),10,IF(AND('Games &amp; Picks'!$AT$20='Games &amp; Picks'!$E$20,'Games &amp; Picks'!$BB$20=1),5,IF(AND('Games &amp; Picks'!$AT$20='Games &amp; Picks'!$E$20,'Games &amp; Picks'!$BB$20=0),5,0)))))</f>
        <v/>
      </c>
      <c r="V42" s="1" t="str">
        <f>IF('Games &amp; Picks'!E21="x","",IF($B42="","",IF(AND('Games &amp; Picks'!$AT$21='Games &amp; Picks'!$E$21,'Games &amp; Picks'!$BB$21=1,'Games &amp; Picks'!$AT$21='Games &amp; Picks'!$BC$21),10,IF(AND('Games &amp; Picks'!$AT$21='Games &amp; Picks'!$E$21,'Games &amp; Picks'!$BB$21=1),5,IF(AND('Games &amp; Picks'!$AT$21='Games &amp; Picks'!$E$21,'Games &amp; Picks'!$BB$21=0),5,0)))))</f>
        <v/>
      </c>
      <c r="W42" s="1" t="str">
        <f>IF('Games &amp; Picks'!E22="x","",IF($B42="","",IF(AND('Games &amp; Picks'!$AT$22='Games &amp; Picks'!$E$22,'Games &amp; Picks'!$BB$22=1,'Games &amp; Picks'!$AT$22='Games &amp; Picks'!$BC$22),10,IF(AND('Games &amp; Picks'!$AT$22='Games &amp; Picks'!$E$22,'Games &amp; Picks'!$BB$22=1),5,IF(AND('Games &amp; Picks'!$AT$22='Games &amp; Picks'!$E$22,'Games &amp; Picks'!$BB$22=0),5,0)))))</f>
        <v/>
      </c>
      <c r="X42" s="3" t="str">
        <f>IF('Games &amp; Picks'!E23="x","",IF($B42="","",IF(AND('Games &amp; Picks'!$AT$23='Games &amp; Picks'!$E$23,'Games &amp; Picks'!$BB$23=1,'Games &amp; Picks'!$AT$23='Games &amp; Picks'!$BC$23),10,IF(AND('Games &amp; Picks'!$AT$23='Games &amp; Picks'!$E$23,'Games &amp; Picks'!$BB$23=1),5,IF(AND('Games &amp; Picks'!$AT$23='Games &amp; Picks'!$E$23,'Games &amp; Picks'!$BB$23=0),5,0)))))</f>
        <v/>
      </c>
      <c r="Y42" s="1" t="str">
        <f>IF('Games &amp; Picks'!E24="x","",IF($B42="","",IF(AND('Games &amp; Picks'!$AT$24='Games &amp; Picks'!$E$24,'Games &amp; Picks'!$BB$24=1,'Games &amp; Picks'!$AT$24='Games &amp; Picks'!$BC$24),10,IF(AND('Games &amp; Picks'!$AT$24='Games &amp; Picks'!$E$24,'Games &amp; Picks'!$BB$24=1),5,IF(AND('Games &amp; Picks'!$AT$24='Games &amp; Picks'!$E$24,'Games &amp; Picks'!$BB$24=0),5,0)))))</f>
        <v/>
      </c>
      <c r="Z42" s="1" t="str">
        <f>IF('Games &amp; Picks'!E25="x","",IF($B42="","",IF(AND('Games &amp; Picks'!$AT$25='Games &amp; Picks'!$E$25,'Games &amp; Picks'!$BB$25=1,'Games &amp; Picks'!$AT$25='Games &amp; Picks'!$BC$25),10,IF(AND('Games &amp; Picks'!$AT$25='Games &amp; Picks'!$E$25,'Games &amp; Picks'!$BB$25=1),5,IF(AND('Games &amp; Picks'!$AT$25='Games &amp; Picks'!$E$25,'Games &amp; Picks'!$BB$25=0),5,0)))))</f>
        <v/>
      </c>
      <c r="AA42" s="1" t="str">
        <f>IF('Games &amp; Picks'!E26="x","",IF($B42="","",IF(AND('Games &amp; Picks'!$AT$26='Games &amp; Picks'!$E$26,'Games &amp; Picks'!$BB$26=1,'Games &amp; Picks'!$AT$26='Games &amp; Picks'!$BC$26),10,IF(AND('Games &amp; Picks'!$AT$26='Games &amp; Picks'!$E$26,'Games &amp; Picks'!$BB$26=1),5,IF(AND('Games &amp; Picks'!$AT$26='Games &amp; Picks'!$E$26,'Games &amp; Picks'!$BB$26=0),5,0)))))</f>
        <v/>
      </c>
      <c r="AB42" s="1" t="str">
        <f>IF('Games &amp; Picks'!E27="x","",IF($B42="","",IF(AND('Games &amp; Picks'!$AT$27='Games &amp; Picks'!$E$27,'Games &amp; Picks'!$BB$27=1,'Games &amp; Picks'!$AT$27='Games &amp; Picks'!$BC$27),10,IF(AND('Games &amp; Picks'!$AT$27='Games &amp; Picks'!$E$27,'Games &amp; Picks'!$BB$27=1),5,IF(AND('Games &amp; Picks'!$AT$27='Games &amp; Picks'!$E$27,'Games &amp; Picks'!$BB$27=0),5,0)))))</f>
        <v/>
      </c>
      <c r="AC42" s="1" t="str">
        <f>IF('Games &amp; Picks'!E28="x","",IF($B42="","",IF(AND('Games &amp; Picks'!$AT$28='Games &amp; Picks'!$E$28,'Games &amp; Picks'!$BB$28=1,'Games &amp; Picks'!$AT$28='Games &amp; Picks'!$BC$28),14,IF(AND('Games &amp; Picks'!$AT$28='Games &amp; Picks'!$E$28,'Games &amp; Picks'!$BB$28=1),7,IF(AND('Games &amp; Picks'!$AT$28='Games &amp; Picks'!$E$28,'Games &amp; Picks'!$BB$28=0),7,0)))))</f>
        <v/>
      </c>
      <c r="AD42" t="str">
        <f>IF('Games &amp; Picks'!E29="x","",IF($B42="","",IF(AND('Games &amp; Picks'!$AT$29='Games &amp; Picks'!$E$29,'Games &amp; Picks'!$BB$29=1,'Games &amp; Picks'!$AT$29='Games &amp; Picks'!$BC$29),10,IF(AND('Games &amp; Picks'!$AT$29='Games &amp; Picks'!$E$29,'Games &amp; Picks'!$BB$29=1),5,IF(AND('Games &amp; Picks'!$AT$29='Games &amp; Picks'!$E$29,'Games &amp; Picks'!$BB$29=0),5,0)))))</f>
        <v/>
      </c>
      <c r="AE42" s="1" t="str">
        <f>IF('Games &amp; Picks'!E30="x","",IF($B42="","",IF(AND('Games &amp; Picks'!$AT$30='Games &amp; Picks'!$E$30,'Games &amp; Picks'!$BB$30=1,'Games &amp; Picks'!$AT$30='Games &amp; Picks'!$BC$30),10,IF(AND('Games &amp; Picks'!$AT$30='Games &amp; Picks'!$E$30,'Games &amp; Picks'!$BB$30=1),5,IF(AND('Games &amp; Picks'!$AT$30='Games &amp; Picks'!$E$30,'Games &amp; Picks'!$BB$30=0),5,0)))))</f>
        <v/>
      </c>
      <c r="AF42" s="1" t="str">
        <f>IF('Games &amp; Picks'!E31="x","",IF($B42="","",IF(AND('Games &amp; Picks'!$AT$31='Games &amp; Picks'!$E$31,'Games &amp; Picks'!$BB$31=1,'Games &amp; Picks'!$AT$31='Games &amp; Picks'!$BC$31),10,IF(AND('Games &amp; Picks'!$AT$31='Games &amp; Picks'!$E$31,'Games &amp; Picks'!$BB$31=1),5,IF(AND('Games &amp; Picks'!$AT$31='Games &amp; Picks'!$E$31,'Games &amp; Picks'!$BB$31=0),5,0)))))</f>
        <v/>
      </c>
      <c r="AG42" s="1" t="str">
        <f>IF('Games &amp; Picks'!E32="x","",IF($B42="","",IF(AND('Games &amp; Picks'!$AT$32='Games &amp; Picks'!$E$32,'Games &amp; Picks'!$BB$32=1,'Games &amp; Picks'!$AT$32='Games &amp; Picks'!$BC$32),10,IF(AND('Games &amp; Picks'!$AT$32='Games &amp; Picks'!$E$32,'Games &amp; Picks'!$BB$32=1),5,IF(AND('Games &amp; Picks'!$AT$32='Games &amp; Picks'!$E$32,'Games &amp; Picks'!$BB$32=0),5,0)))))</f>
        <v/>
      </c>
      <c r="AH42" s="1" t="str">
        <f>IF('Games &amp; Picks'!E33="x","",IF($B42="","",IF(AND('Games &amp; Picks'!$AT$33='Games &amp; Picks'!$E$33,'Games &amp; Picks'!$BB$33=1,'Games &amp; Picks'!$AT$33='Games &amp; Picks'!$BC$33),20,IF(AND('Games &amp; Picks'!$AT$33='Games &amp; Picks'!$E$33,'Games &amp; Picks'!$BB$33=1),10,IF(AND('Games &amp; Picks'!$AT$33='Games &amp; Picks'!$E$33,'Games &amp; Picks'!$BB$33=0),10,0)))))</f>
        <v/>
      </c>
      <c r="AI42" s="1" t="str">
        <f>IF('Games &amp; Picks'!E34="x","",IF($B42="","",IF(AND('Games &amp; Picks'!$AT$34='Games &amp; Picks'!$E$34,'Games &amp; Picks'!$BB$34=1,'Games &amp; Picks'!$AT$34='Games &amp; Picks'!$BC$34),10,IF(AND('Games &amp; Picks'!$AT$34='Games &amp; Picks'!$E$34,'Games &amp; Picks'!$BB$34=1),5,IF(AND('Games &amp; Picks'!$AT$34='Games &amp; Picks'!$E$34,'Games &amp; Picks'!$BB$34=0),5,0)))))</f>
        <v/>
      </c>
      <c r="AJ42" s="1" t="str">
        <f>IF('Games &amp; Picks'!E35="x","",IF($B42="","",IF(AND('Games &amp; Picks'!$AT$35='Games &amp; Picks'!$E$35,'Games &amp; Picks'!$BB$35=1,'Games &amp; Picks'!$AT$35='Games &amp; Picks'!$BC$35),14,IF(AND('Games &amp; Picks'!$AT$35='Games &amp; Picks'!$E$35,'Games &amp; Picks'!$BB$35=1),7,IF(AND('Games &amp; Picks'!$AT$35='Games &amp; Picks'!$E$35,'Games &amp; Picks'!$BB$35=0),7,0)))))</f>
        <v/>
      </c>
      <c r="AK42" s="1" t="str">
        <f>IF('Games &amp; Picks'!E36="x","",IF($B42="","",IF(AND('Games &amp; Picks'!$AT$36='Games &amp; Picks'!$E$36,'Games &amp; Picks'!$BB$36=1,'Games &amp; Picks'!$AT$36='Games &amp; Picks'!$BC$36),30,IF(AND('Games &amp; Picks'!$AT$36='Games &amp; Picks'!$E$36,'Games &amp; Picks'!$BB$36=1),15,IF(AND('Games &amp; Picks'!$AT$36='Games &amp; Picks'!$E$36,'Games &amp; Picks'!$BB$36=0),15,0)))))</f>
        <v/>
      </c>
      <c r="AL42" s="47" t="str">
        <f>IF('Games &amp; Picks'!E37="x","",IF($B42="","",IF(AND('Games &amp; Picks'!$AT$37='Games &amp; Picks'!$E$37,'Games &amp; Picks'!$BB$37=1,'Games &amp; Picks'!$AT$37='Games &amp; Picks'!$BC$37),30,IF(AND('Games &amp; Picks'!$AT$37='Games &amp; Picks'!$E$37,'Games &amp; Picks'!$BB$37=1),15,IF(AND('Games &amp; Picks'!$AT$37='Games &amp; Picks'!$E$37,'Games &amp; Picks'!$BB$37=0),15,0)))))</f>
        <v/>
      </c>
      <c r="AM42" s="47" t="str">
        <f>IF('Games &amp; Picks'!E38="x","",IF($B42="","",IF(AND('Games &amp; Picks'!$AT$38='Games &amp; Picks'!$E$38,'Games &amp; Picks'!$BB$38=1,'Games &amp; Picks'!$AT$38='Games &amp; Picks'!$BC$38),10,IF(AND('Games &amp; Picks'!$AT$38='Games &amp; Picks'!$E$38,'Games &amp; Picks'!$BB$38=1),5,IF(AND('Games &amp; Picks'!$AT$38='Games &amp; Picks'!$E$38,'Games &amp; Picks'!$BB$38=0),5,0)))))</f>
        <v/>
      </c>
      <c r="AN42" s="1" t="str">
        <f>IF('Games &amp; Picks'!E39="x","",IF($B42="","",IF(AND('Games &amp; Picks'!$AT$39='Games &amp; Picks'!$E$39,'Games &amp; Picks'!$BB$39=1,'Games &amp; Picks'!$AT$39='Games &amp; Picks'!$BC$39),20,IF(AND('Games &amp; Picks'!$AT$39='Games &amp; Picks'!$E$39,'Games &amp; Picks'!$BB$39=1),10,IF(AND('Games &amp; Picks'!$AT$39='Games &amp; Picks'!$E$39,'Games &amp; Picks'!$BB$39=0),10,0)))))</f>
        <v/>
      </c>
      <c r="AO42" s="1" t="str">
        <f>IF('Games &amp; Picks'!E40="x","",IF($B42="","",IF(AND('Games &amp; Picks'!$AT$40='Games &amp; Picks'!$E$40,'Games &amp; Picks'!$BB$40=1,'Games &amp; Picks'!$AT$40='Games &amp; Picks'!$BC$40),20,IF(AND('Games &amp; Picks'!$AT$40='Games &amp; Picks'!$E$40,'Games &amp; Picks'!$BB$40=1),10,IF(AND('Games &amp; Picks'!$AT$40='Games &amp; Picks'!$E$40,'Games &amp; Picks'!$BB$40=0),10,0)))))</f>
        <v/>
      </c>
      <c r="AP42" s="1" t="str">
        <f>IF('Games &amp; Picks'!E41="x","",IF($B42="","",IF(AND('Games &amp; Picks'!$AT$41='Games &amp; Picks'!$E$41,'Games &amp; Picks'!$BB$41=1,'Games &amp; Picks'!$AT$41='Games &amp; Picks'!$BC$41),20,IF(AND('Games &amp; Picks'!$AT$41='Games &amp; Picks'!$E$41,'Games &amp; Picks'!$BB$41=1),10,IF(AND('Games &amp; Picks'!$AT$41='Games &amp; Picks'!$E$41,'Games &amp; Picks'!$BB$41=0),10,0)))))</f>
        <v/>
      </c>
      <c r="AQ42" s="19" t="str">
        <f>IF('Games &amp; Picks'!$E$42="x","",IF($B42="","",IF('Games &amp; Picks'!AT$42='Games &amp; Picks'!$E$42,30,0)))</f>
        <v/>
      </c>
      <c r="AR42" s="62">
        <f>Streaks!AP$48</f>
        <v>0</v>
      </c>
      <c r="AS42" s="62" t="str">
        <f>IF('Games &amp; Picks'!$E$41="x","",IF($B42="","",IF('New Years Bonus'!AP$6=4,10,0)))</f>
        <v/>
      </c>
      <c r="AT42" s="4" t="str">
        <f>IF('Games &amp; Picks'!E42="x","",IF($B42="","",IF('Playoff Bonus'!AP$4=2,15,0)))</f>
        <v/>
      </c>
      <c r="AU42" s="50" t="str">
        <f t="shared" si="1"/>
        <v/>
      </c>
      <c r="AV42" s="42" t="e">
        <f t="shared" si="2"/>
        <v>#DIV/0!</v>
      </c>
      <c r="AW42" s="28" t="str">
        <f>IF(B42="","",HLOOKUP(B42,Streaks!$B$1:$AT$42,AX42,FALSE))</f>
        <v/>
      </c>
      <c r="AX42" s="69">
        <f t="shared" si="3"/>
        <v>1</v>
      </c>
    </row>
    <row r="43" spans="1:50" x14ac:dyDescent="0.2">
      <c r="A43" s="62" t="e">
        <f t="shared" si="0"/>
        <v>#VALUE!</v>
      </c>
      <c r="B43" s="63" t="str">
        <f>IF('Games &amp; Picks'!AU$1="","",'Games &amp; Picks'!AU$1)</f>
        <v/>
      </c>
      <c r="C43" s="22" t="str">
        <f>IF('Games &amp; Picks'!E2="x","",IF($B43="","",IF(AND('Games &amp; Picks'!$AU$2='Games &amp; Picks'!$E$2,'Games &amp; Picks'!$BB$2=1,'Games &amp; Picks'!$AU$2='Games &amp; Picks'!$BC$2),10,IF(AND('Games &amp; Picks'!$AU$2='Games &amp; Picks'!$E$2,'Games &amp; Picks'!$BB$2=1),5,IF(AND('Games &amp; Picks'!$AU$2='Games &amp; Picks'!$E$2,'Games &amp; Picks'!$BB$2=0),5,0)))))</f>
        <v/>
      </c>
      <c r="D43" s="22" t="str">
        <f>IF('Games &amp; Picks'!E3="x","",IF($B43="","",IF(AND('Games &amp; Picks'!$AU$3='Games &amp; Picks'!$E$3,'Games &amp; Picks'!$BB$3=1,'Games &amp; Picks'!$AU$3='Games &amp; Picks'!$BC$3),10,IF(AND('Games &amp; Picks'!$AU$3='Games &amp; Picks'!$E$3,'Games &amp; Picks'!$BB$3=1),5,IF(AND('Games &amp; Picks'!$AU$3='Games &amp; Picks'!$E$3,'Games &amp; Picks'!$BB$3=0),5,0)))))</f>
        <v/>
      </c>
      <c r="E43" s="22" t="str">
        <f>IF('Games &amp; Picks'!E4="x","",IF($B43="","",IF(AND('Games &amp; Picks'!$AU$4='Games &amp; Picks'!$E$4,'Games &amp; Picks'!$BB$4=1,'Games &amp; Picks'!$AU$4='Games &amp; Picks'!$BC$4),10,IF(AND('Games &amp; Picks'!$AU$4='Games &amp; Picks'!$E$4,'Games &amp; Picks'!$BB$4=1),5,IF(AND('Games &amp; Picks'!$AU$4='Games &amp; Picks'!$E$4,'Games &amp; Picks'!$BB$4=0),5,0)))))</f>
        <v/>
      </c>
      <c r="F43" s="1" t="str">
        <f>IF('Games &amp; Picks'!E5="x","",IF($B43="","",IF(AND('Games &amp; Picks'!$AU$5='Games &amp; Picks'!$E$5,'Games &amp; Picks'!$BB$5=1,'Games &amp; Picks'!$AU$5='Games &amp; Picks'!$BC$5),10,IF(AND('Games &amp; Picks'!$AU$5='Games &amp; Picks'!$E$5,'Games &amp; Picks'!$BB$5=1),5,IF(AND('Games &amp; Picks'!$AU$5='Games &amp; Picks'!$E$5,'Games &amp; Picks'!$BB$5=0),5,0)))))</f>
        <v/>
      </c>
      <c r="G43" s="1" t="str">
        <f>IF('Games &amp; Picks'!E6="x","",IF($B43="","",IF(AND('Games &amp; Picks'!$AU$6='Games &amp; Picks'!$E$6,'Games &amp; Picks'!$BB$6=1,'Games &amp; Picks'!$AU$6='Games &amp; Picks'!$BC$6),10,IF(AND('Games &amp; Picks'!$AU$6='Games &amp; Picks'!$E$6,'Games &amp; Picks'!$BB$6=1),5,IF(AND('Games &amp; Picks'!$AU$6='Games &amp; Picks'!$E$6,'Games &amp; Picks'!$BB$6=0),5,0)))))</f>
        <v/>
      </c>
      <c r="H43" s="1" t="str">
        <f>IF('Games &amp; Picks'!E7="x","",IF($B43="","",IF(AND('Games &amp; Picks'!$AU$7='Games &amp; Picks'!$E$7,'Games &amp; Picks'!$BB$7=1,'Games &amp; Picks'!$AU$7='Games &amp; Picks'!$BC$7),10,IF(AND('Games &amp; Picks'!$AU$7='Games &amp; Picks'!$E$7,'Games &amp; Picks'!$BB$7=1),5,IF(AND('Games &amp; Picks'!$AU$7='Games &amp; Picks'!$E$7,'Games &amp; Picks'!$BB$7=0),5,0)))))</f>
        <v/>
      </c>
      <c r="I43" s="1" t="str">
        <f>IF('Games &amp; Picks'!E8="x","",IF($B43="","",IF(AND('Games &amp; Picks'!$AU$8='Games &amp; Picks'!$E$8,'Games &amp; Picks'!$BB$8=1,'Games &amp; Picks'!$AU$8='Games &amp; Picks'!$BC$8),10,IF(AND('Games &amp; Picks'!$AU$8='Games &amp; Picks'!$E$8,'Games &amp; Picks'!$BB$8=1),5,IF(AND('Games &amp; Picks'!$AU$8='Games &amp; Picks'!$E$8,'Games &amp; Picks'!$BB$8=0),5,0)))))</f>
        <v/>
      </c>
      <c r="J43" s="1" t="str">
        <f>IF('Games &amp; Picks'!E9="x","",IF($B43="","",IF(AND('Games &amp; Picks'!$AU$9='Games &amp; Picks'!$E$9,'Games &amp; Picks'!$BB$9=1,'Games &amp; Picks'!$AU$9='Games &amp; Picks'!$BC$9),10,IF(AND('Games &amp; Picks'!$AU$9='Games &amp; Picks'!$E$9,'Games &amp; Picks'!$BB$9=1),5,IF(AND('Games &amp; Picks'!$AU$9='Games &amp; Picks'!$E$9,'Games &amp; Picks'!$BB$9=0),5,0)))))</f>
        <v/>
      </c>
      <c r="K43" s="1" t="str">
        <f>IF('Games &amp; Picks'!E10="x","",IF($B43="","",IF(AND('Games &amp; Picks'!$AU$10='Games &amp; Picks'!$E$10,'Games &amp; Picks'!$BB$10=1,'Games &amp; Picks'!$AU$10='Games &amp; Picks'!$BC$10),10,IF(AND('Games &amp; Picks'!$AU$10='Games &amp; Picks'!$E$10,'Games &amp; Picks'!$BB$10=1),5,IF(AND('Games &amp; Picks'!$AU$10='Games &amp; Picks'!$E$10,'Games &amp; Picks'!$BB$10=0),5,0)))))</f>
        <v/>
      </c>
      <c r="L43" s="1" t="str">
        <f>IF('Games &amp; Picks'!E11="x","",IF($B43="","",IF(AND('Games &amp; Picks'!$AU$11='Games &amp; Picks'!$E$11,'Games &amp; Picks'!$BB$11=1,'Games &amp; Picks'!$AU$11='Games &amp; Picks'!$BC$11),10,IF(AND('Games &amp; Picks'!$AU$11='Games &amp; Picks'!$E$11,'Games &amp; Picks'!$BB$11=1),5,IF(AND('Games &amp; Picks'!$AU$11='Games &amp; Picks'!$E$11,'Games &amp; Picks'!$BB$11=0),5,0)))))</f>
        <v/>
      </c>
      <c r="M43" s="1" t="str">
        <f>IF('Games &amp; Picks'!E12="x","",IF($B43="","",IF(AND('Games &amp; Picks'!$AU$12='Games &amp; Picks'!$E$12,'Games &amp; Picks'!$BB$12=1,'Games &amp; Picks'!$AU$12='Games &amp; Picks'!$BC$12),10,IF(AND('Games &amp; Picks'!$AU$12='Games &amp; Picks'!$E$12,'Games &amp; Picks'!$BB$12=1),5,IF(AND('Games &amp; Picks'!$AU$12='Games &amp; Picks'!$E$12,'Games &amp; Picks'!$BB$12=0),5,0)))))</f>
        <v/>
      </c>
      <c r="N43" s="1" t="str">
        <f>IF('Games &amp; Picks'!E13="x","",IF($B43="","",IF(AND('Games &amp; Picks'!$AU$13='Games &amp; Picks'!$E$13,'Games &amp; Picks'!$BB$13=1,'Games &amp; Picks'!$AU$13='Games &amp; Picks'!$BC$13),10,IF(AND('Games &amp; Picks'!$AU$13='Games &amp; Picks'!$E$13,'Games &amp; Picks'!$BB$13=1),5,IF(AND('Games &amp; Picks'!$AU$13='Games &amp; Picks'!$E$13,'Games &amp; Picks'!$BB$13=0),5,0)))))</f>
        <v/>
      </c>
      <c r="O43" s="1" t="str">
        <f>IF('Games &amp; Picks'!E14="x","",IF($B43="","",IF(AND('Games &amp; Picks'!$AU$14='Games &amp; Picks'!$E$14,'Games &amp; Picks'!$BB$14=1,'Games &amp; Picks'!$AU$14='Games &amp; Picks'!$BC$14),10,IF(AND('Games &amp; Picks'!$AU$14='Games &amp; Picks'!$E$14,'Games &amp; Picks'!$BB$14=1),5,IF(AND('Games &amp; Picks'!$AU$14='Games &amp; Picks'!$E$14,'Games &amp; Picks'!$BB$14=0),5,0)))))</f>
        <v/>
      </c>
      <c r="P43" s="1" t="str">
        <f>IF('Games &amp; Picks'!E15="x","",IF($B43="","",IF(AND('Games &amp; Picks'!$AU$15='Games &amp; Picks'!$E$15,'Games &amp; Picks'!$BB$15=1,'Games &amp; Picks'!$AU$15='Games &amp; Picks'!$BC$15),10,IF(AND('Games &amp; Picks'!$AU$15='Games &amp; Picks'!$E$15,'Games &amp; Picks'!$BB$15=1),5,IF(AND('Games &amp; Picks'!$AU$15='Games &amp; Picks'!$E$15,'Games &amp; Picks'!$BB$15=0),5,0)))))</f>
        <v/>
      </c>
      <c r="Q43" s="1" t="str">
        <f>IF('Games &amp; Picks'!E16="x","",IF($B43="","",IF(AND('Games &amp; Picks'!$AU$16='Games &amp; Picks'!$E$16,'Games &amp; Picks'!$BB$16=1,'Games &amp; Picks'!$AU$16='Games &amp; Picks'!$BC$16),10,IF(AND('Games &amp; Picks'!$AU$16='Games &amp; Picks'!$E$16,'Games &amp; Picks'!$BB$16=1),5,IF(AND('Games &amp; Picks'!$AU$16='Games &amp; Picks'!$E$16,'Games &amp; Picks'!$BB$16=0),5,0)))))</f>
        <v/>
      </c>
      <c r="R43" s="1" t="str">
        <f>IF('Games &amp; Picks'!E17="x","",IF($B43="","",IF(AND('Games &amp; Picks'!$AU$17='Games &amp; Picks'!$E$17,'Games &amp; Picks'!$BB$17=1,'Games &amp; Picks'!$AU$17='Games &amp; Picks'!$BC$17),10,IF(AND('Games &amp; Picks'!$AU$17='Games &amp; Picks'!$E$17,'Games &amp; Picks'!$BB$17=1),5,IF(AND('Games &amp; Picks'!$AU$17='Games &amp; Picks'!$E$17,'Games &amp; Picks'!$BB$17=0),5,0)))))</f>
        <v/>
      </c>
      <c r="S43" s="1" t="str">
        <f>IF('Games &amp; Picks'!E18="x","",IF($B43="","",IF(AND('Games &amp; Picks'!$AU$18='Games &amp; Picks'!$E$18,'Games &amp; Picks'!$BB$18=1,'Games &amp; Picks'!$AU$18='Games &amp; Picks'!$BC$18),10,IF(AND('Games &amp; Picks'!$AU$18='Games &amp; Picks'!$E$18,'Games &amp; Picks'!$BB$18=1),5,IF(AND('Games &amp; Picks'!$AU$18='Games &amp; Picks'!$E$18,'Games &amp; Picks'!$BB$18=0),5,0)))))</f>
        <v/>
      </c>
      <c r="T43" s="22" t="str">
        <f>IF('Games &amp; Picks'!E19="x","",IF($B43="","",IF(AND('Games &amp; Picks'!$AU$19='Games &amp; Picks'!$E$19,'Games &amp; Picks'!$BB$19=1,'Games &amp; Picks'!$AU$19='Games &amp; Picks'!$BC$19),10,IF(AND('Games &amp; Picks'!$AU$19='Games &amp; Picks'!$E$19,'Games &amp; Picks'!$BB$19=1),5,IF(AND('Games &amp; Picks'!$AU$19='Games &amp; Picks'!$E$19,'Games &amp; Picks'!$BB$19=0),5,0)))))</f>
        <v/>
      </c>
      <c r="U43" s="1" t="str">
        <f>IF('Games &amp; Picks'!E20="x","",IF($B43="","",IF(AND('Games &amp; Picks'!$AU$20='Games &amp; Picks'!$E$20,'Games &amp; Picks'!$BB$20=1,'Games &amp; Picks'!$AU$20='Games &amp; Picks'!$BC$20),10,IF(AND('Games &amp; Picks'!$AU$20='Games &amp; Picks'!$E$20,'Games &amp; Picks'!$BB$20=1),5,IF(AND('Games &amp; Picks'!$AU$20='Games &amp; Picks'!$E$20,'Games &amp; Picks'!$BB$20=0),5,0)))))</f>
        <v/>
      </c>
      <c r="V43" s="1" t="str">
        <f>IF('Games &amp; Picks'!E21="x","",IF($B43="","",IF(AND('Games &amp; Picks'!$AU$21='Games &amp; Picks'!$E$21,'Games &amp; Picks'!$BB$21=1,'Games &amp; Picks'!$AU$21='Games &amp; Picks'!$BC$21),10,IF(AND('Games &amp; Picks'!$AU$21='Games &amp; Picks'!$E$21,'Games &amp; Picks'!$BB$21=1),5,IF(AND('Games &amp; Picks'!$AU$21='Games &amp; Picks'!$E$21,'Games &amp; Picks'!$BB$21=0),5,0)))))</f>
        <v/>
      </c>
      <c r="W43" s="1" t="str">
        <f>IF('Games &amp; Picks'!E22="x","",IF($B43="","",IF(AND('Games &amp; Picks'!$AU$22='Games &amp; Picks'!$E$22,'Games &amp; Picks'!$BB$22=1,'Games &amp; Picks'!$AU$22='Games &amp; Picks'!$BC$22),10,IF(AND('Games &amp; Picks'!$AU$22='Games &amp; Picks'!$E$22,'Games &amp; Picks'!$BB$22=1),5,IF(AND('Games &amp; Picks'!$AU$22='Games &amp; Picks'!$E$22,'Games &amp; Picks'!$BB$22=0),5,0)))))</f>
        <v/>
      </c>
      <c r="X43" s="3" t="str">
        <f>IF('Games &amp; Picks'!E23="x","",IF($B43="","",IF(AND('Games &amp; Picks'!$AU$23='Games &amp; Picks'!$E$23,'Games &amp; Picks'!$BB$23=1,'Games &amp; Picks'!$AU$23='Games &amp; Picks'!$BC$23),10,IF(AND('Games &amp; Picks'!$AU$23='Games &amp; Picks'!$E$23,'Games &amp; Picks'!$BB$23=1),5,IF(AND('Games &amp; Picks'!$AU$23='Games &amp; Picks'!$E$23,'Games &amp; Picks'!$BB$23=0),5,0)))))</f>
        <v/>
      </c>
      <c r="Y43" s="1" t="str">
        <f>IF('Games &amp; Picks'!E24="x","",IF($B43="","",IF(AND('Games &amp; Picks'!$AU$24='Games &amp; Picks'!$E$24,'Games &amp; Picks'!$BB$24=1,'Games &amp; Picks'!$AU$24='Games &amp; Picks'!$BC$24),10,IF(AND('Games &amp; Picks'!$AU$24='Games &amp; Picks'!$E$24,'Games &amp; Picks'!$BB$24=1),5,IF(AND('Games &amp; Picks'!$AU$24='Games &amp; Picks'!$E$24,'Games &amp; Picks'!$BB$24=0),5,0)))))</f>
        <v/>
      </c>
      <c r="Z43" s="1" t="str">
        <f>IF('Games &amp; Picks'!E25="x","",IF($B43="","",IF(AND('Games &amp; Picks'!$AU$25='Games &amp; Picks'!$E$25,'Games &amp; Picks'!$BB$25=1,'Games &amp; Picks'!$AU$25='Games &amp; Picks'!$BC$25),10,IF(AND('Games &amp; Picks'!$AU$25='Games &amp; Picks'!$E$25,'Games &amp; Picks'!$BB$25=1),5,IF(AND('Games &amp; Picks'!$AU$25='Games &amp; Picks'!$E$25,'Games &amp; Picks'!$BB$25=0),5,0)))))</f>
        <v/>
      </c>
      <c r="AA43" s="1" t="str">
        <f>IF('Games &amp; Picks'!E26="x","",IF($B43="","",IF(AND('Games &amp; Picks'!$AU$26='Games &amp; Picks'!$E$26,'Games &amp; Picks'!$BB$26=1,'Games &amp; Picks'!$AU$26='Games &amp; Picks'!$BC$26),10,IF(AND('Games &amp; Picks'!$AU$26='Games &amp; Picks'!$E$26,'Games &amp; Picks'!$BB$26=1),5,IF(AND('Games &amp; Picks'!$AU$26='Games &amp; Picks'!$E$26,'Games &amp; Picks'!$BB$26=0),5,0)))))</f>
        <v/>
      </c>
      <c r="AB43" s="1" t="str">
        <f>IF('Games &amp; Picks'!E27="x","",IF($B43="","",IF(AND('Games &amp; Picks'!$AU$27='Games &amp; Picks'!$E$27,'Games &amp; Picks'!$BB$27=1,'Games &amp; Picks'!$AU$27='Games &amp; Picks'!$BC$27),10,IF(AND('Games &amp; Picks'!$AU$27='Games &amp; Picks'!$E$27,'Games &amp; Picks'!$BB$27=1),5,IF(AND('Games &amp; Picks'!$AU$27='Games &amp; Picks'!$E$27,'Games &amp; Picks'!$BB$27=0),5,0)))))</f>
        <v/>
      </c>
      <c r="AC43" s="1" t="str">
        <f>IF('Games &amp; Picks'!E28="x","",IF($B43="","",IF(AND('Games &amp; Picks'!$AU$28='Games &amp; Picks'!$E$28,'Games &amp; Picks'!$BB$28=1,'Games &amp; Picks'!$AU$28='Games &amp; Picks'!$BC$28),14,IF(AND('Games &amp; Picks'!$AU$28='Games &amp; Picks'!$E$28,'Games &amp; Picks'!$BB$28=1),7,IF(AND('Games &amp; Picks'!$AU$28='Games &amp; Picks'!$E$28,'Games &amp; Picks'!$BB$28=0),7,0)))))</f>
        <v/>
      </c>
      <c r="AD43" t="str">
        <f>IF('Games &amp; Picks'!E29="x","",IF($B43="","",IF(AND('Games &amp; Picks'!$AU$29='Games &amp; Picks'!$E$29,'Games &amp; Picks'!$BB$29=1,'Games &amp; Picks'!$AU$29='Games &amp; Picks'!$BC$29),10,IF(AND('Games &amp; Picks'!$AU$29='Games &amp; Picks'!$E$29,'Games &amp; Picks'!$BB$29=1),5,IF(AND('Games &amp; Picks'!$AU$29='Games &amp; Picks'!$E$29,'Games &amp; Picks'!$BB$29=0),5,0)))))</f>
        <v/>
      </c>
      <c r="AE43" s="1" t="str">
        <f>IF('Games &amp; Picks'!E30="x","",IF($B43="","",IF(AND('Games &amp; Picks'!$AU$30='Games &amp; Picks'!$E$30,'Games &amp; Picks'!$BB$30=1,'Games &amp; Picks'!$AU$30='Games &amp; Picks'!$BC$30),10,IF(AND('Games &amp; Picks'!$AU$30='Games &amp; Picks'!$E$30,'Games &amp; Picks'!$BB$30=1),5,IF(AND('Games &amp; Picks'!$AU$30='Games &amp; Picks'!$E$30,'Games &amp; Picks'!$BB$30=0),5,0)))))</f>
        <v/>
      </c>
      <c r="AF43" s="1" t="str">
        <f>IF('Games &amp; Picks'!E31="x","",IF($B43="","",IF(AND('Games &amp; Picks'!$AU$31='Games &amp; Picks'!$E$31,'Games &amp; Picks'!$BB$31=1,'Games &amp; Picks'!$AU$31='Games &amp; Picks'!$BC$31),10,IF(AND('Games &amp; Picks'!$AU$31='Games &amp; Picks'!$E$31,'Games &amp; Picks'!$BB$31=1),5,IF(AND('Games &amp; Picks'!$AU$31='Games &amp; Picks'!$E$31,'Games &amp; Picks'!$BB$31=0),5,0)))))</f>
        <v/>
      </c>
      <c r="AG43" s="1" t="str">
        <f>IF('Games &amp; Picks'!E32="x","",IF($B43="","",IF(AND('Games &amp; Picks'!$AU$32='Games &amp; Picks'!$E$32,'Games &amp; Picks'!$BB$32=1,'Games &amp; Picks'!$AU$32='Games &amp; Picks'!$BC$32),10,IF(AND('Games &amp; Picks'!$AU$32='Games &amp; Picks'!$E$32,'Games &amp; Picks'!$BB$32=1),5,IF(AND('Games &amp; Picks'!$AU$32='Games &amp; Picks'!$E$32,'Games &amp; Picks'!$BB$32=0),5,0)))))</f>
        <v/>
      </c>
      <c r="AH43" s="1" t="str">
        <f>IF('Games &amp; Picks'!E33="x","",IF($B43="","",IF(AND('Games &amp; Picks'!$AU$33='Games &amp; Picks'!$E$33,'Games &amp; Picks'!$BB$33=1,'Games &amp; Picks'!$AU$33='Games &amp; Picks'!$BC$33),20,IF(AND('Games &amp; Picks'!$AU$33='Games &amp; Picks'!$E$33,'Games &amp; Picks'!$BB$33=1),10,IF(AND('Games &amp; Picks'!$AU$33='Games &amp; Picks'!$E$33,'Games &amp; Picks'!$BB$33=0),10,0)))))</f>
        <v/>
      </c>
      <c r="AI43" s="1" t="str">
        <f>IF('Games &amp; Picks'!E34="x","",IF($B43="","",IF(AND('Games &amp; Picks'!$AU$34='Games &amp; Picks'!$E$34,'Games &amp; Picks'!$BB$34=1,'Games &amp; Picks'!$AU$34='Games &amp; Picks'!$BC$34),10,IF(AND('Games &amp; Picks'!$AU$34='Games &amp; Picks'!$E$34,'Games &amp; Picks'!$BB$34=1),5,IF(AND('Games &amp; Picks'!$AU$34='Games &amp; Picks'!$E$34,'Games &amp; Picks'!$BB$34=0),5,0)))))</f>
        <v/>
      </c>
      <c r="AJ43" s="1" t="str">
        <f>IF('Games &amp; Picks'!E35="x","",IF($B43="","",IF(AND('Games &amp; Picks'!$AU$35='Games &amp; Picks'!$E$35,'Games &amp; Picks'!$BB$35=1,'Games &amp; Picks'!$AU$35='Games &amp; Picks'!$BC$35),14,IF(AND('Games &amp; Picks'!$AU$35='Games &amp; Picks'!$E$35,'Games &amp; Picks'!$BB$35=1),7,IF(AND('Games &amp; Picks'!$AU$35='Games &amp; Picks'!$E$35,'Games &amp; Picks'!$BB$35=0),7,0)))))</f>
        <v/>
      </c>
      <c r="AK43" s="1" t="str">
        <f>IF('Games &amp; Picks'!E36="x","",IF($B43="","",IF(AND('Games &amp; Picks'!$AU$36='Games &amp; Picks'!$E$36,'Games &amp; Picks'!$BB$36=1,'Games &amp; Picks'!$AU$36='Games &amp; Picks'!$BC$36),30,IF(AND('Games &amp; Picks'!$AU$36='Games &amp; Picks'!$E$36,'Games &amp; Picks'!$BB$36=1),15,IF(AND('Games &amp; Picks'!$AU$36='Games &amp; Picks'!$E$36,'Games &amp; Picks'!$BB$36=0),15,0)))))</f>
        <v/>
      </c>
      <c r="AL43" s="47" t="str">
        <f>IF('Games &amp; Picks'!E37="x","",IF($B43="","",IF(AND('Games &amp; Picks'!$AU$37='Games &amp; Picks'!$E$37,'Games &amp; Picks'!$BB$37=1,'Games &amp; Picks'!$AU$37='Games &amp; Picks'!$BC$37),30,IF(AND('Games &amp; Picks'!$AU$37='Games &amp; Picks'!$E$37,'Games &amp; Picks'!$BB$37=1),15,IF(AND('Games &amp; Picks'!$AU$37='Games &amp; Picks'!$E$37,'Games &amp; Picks'!$BB$37=0),15,0)))))</f>
        <v/>
      </c>
      <c r="AM43" s="47" t="str">
        <f>IF('Games &amp; Picks'!E38="x","",IF($B43="","",IF(AND('Games &amp; Picks'!$AU$38='Games &amp; Picks'!$E$38,'Games &amp; Picks'!$BB$38=1,'Games &amp; Picks'!$AU$38='Games &amp; Picks'!$BC$38),10,IF(AND('Games &amp; Picks'!$AU$38='Games &amp; Picks'!$E$38,'Games &amp; Picks'!$BB$38=1),5,IF(AND('Games &amp; Picks'!$AU$38='Games &amp; Picks'!$E$38,'Games &amp; Picks'!$BB$38=0),5,0)))))</f>
        <v/>
      </c>
      <c r="AN43" s="1" t="str">
        <f>IF('Games &amp; Picks'!E39="x","",IF($B43="","",IF(AND('Games &amp; Picks'!$AU$39='Games &amp; Picks'!$E$39,'Games &amp; Picks'!$BB$39=1,'Games &amp; Picks'!$AU$39='Games &amp; Picks'!$BC$39),20,IF(AND('Games &amp; Picks'!$AU$39='Games &amp; Picks'!$E$39,'Games &amp; Picks'!$BB$39=1),10,IF(AND('Games &amp; Picks'!$AU$39='Games &amp; Picks'!$E$39,'Games &amp; Picks'!$BB$39=0),10,0)))))</f>
        <v/>
      </c>
      <c r="AO43" s="1" t="str">
        <f>IF('Games &amp; Picks'!E40="x","",IF($B43="","",IF(AND('Games &amp; Picks'!$AU$40='Games &amp; Picks'!$E$40,'Games &amp; Picks'!$BB$40=1,'Games &amp; Picks'!$AU$40='Games &amp; Picks'!$BC$40),20,IF(AND('Games &amp; Picks'!$AU$40='Games &amp; Picks'!$E$40,'Games &amp; Picks'!$BB$40=1),10,IF(AND('Games &amp; Picks'!$AU$40='Games &amp; Picks'!$E$40,'Games &amp; Picks'!$BB$40=0),10,0)))))</f>
        <v/>
      </c>
      <c r="AP43" s="1" t="str">
        <f>IF('Games &amp; Picks'!E41="x","",IF($B43="","",IF(AND('Games &amp; Picks'!$AU$41='Games &amp; Picks'!$E$41,'Games &amp; Picks'!$BB$41=1,'Games &amp; Picks'!$AU$41='Games &amp; Picks'!$BC$41),20,IF(AND('Games &amp; Picks'!$AU$41='Games &amp; Picks'!$E$41,'Games &amp; Picks'!$BB$41=1),10,IF(AND('Games &amp; Picks'!$AU$41='Games &amp; Picks'!$E$41,'Games &amp; Picks'!$BB$41=0),10,0)))))</f>
        <v/>
      </c>
      <c r="AQ43" s="19" t="str">
        <f>IF('Games &amp; Picks'!$E$42="x","",IF($B43="","",IF('Games &amp; Picks'!AU$42='Games &amp; Picks'!$E$42,30,0)))</f>
        <v/>
      </c>
      <c r="AR43" s="62">
        <f>Streaks!AQ$48</f>
        <v>0</v>
      </c>
      <c r="AS43" s="62" t="str">
        <f>IF('Games &amp; Picks'!$E$41="x","",IF($B43="","",IF('New Years Bonus'!AQ$6=4,10,0)))</f>
        <v/>
      </c>
      <c r="AT43" s="4" t="str">
        <f>IF('Games &amp; Picks'!E42="x","",IF($B43="","",IF('Playoff Bonus'!AQ$4=2,15,0)))</f>
        <v/>
      </c>
      <c r="AU43" s="50" t="str">
        <f t="shared" si="1"/>
        <v/>
      </c>
      <c r="AV43" s="42" t="e">
        <f t="shared" si="2"/>
        <v>#DIV/0!</v>
      </c>
      <c r="AW43" s="28" t="str">
        <f>IF(B43="","",HLOOKUP(B43,Streaks!$B$1:$AT$42,AX43,FALSE))</f>
        <v/>
      </c>
      <c r="AX43" s="69">
        <f t="shared" si="3"/>
        <v>1</v>
      </c>
    </row>
    <row r="44" spans="1:50" x14ac:dyDescent="0.2">
      <c r="A44" s="62" t="e">
        <f t="shared" si="0"/>
        <v>#VALUE!</v>
      </c>
      <c r="B44" s="63" t="str">
        <f>IF('Games &amp; Picks'!AV$1="","",'Games &amp; Picks'!AV$1)</f>
        <v/>
      </c>
      <c r="C44" s="22" t="str">
        <f>IF('Games &amp; Picks'!E2="x","",IF($B44="","",IF(AND('Games &amp; Picks'!$AV$2='Games &amp; Picks'!$E$2,'Games &amp; Picks'!$BB$2=1,'Games &amp; Picks'!$AV$2='Games &amp; Picks'!$BC$2),10,IF(AND('Games &amp; Picks'!$AV$2='Games &amp; Picks'!$E$2,'Games &amp; Picks'!$BB$2=1),5,IF(AND('Games &amp; Picks'!$AV$2='Games &amp; Picks'!$E$2,'Games &amp; Picks'!$BB$2=0),5,0)))))</f>
        <v/>
      </c>
      <c r="D44" s="22" t="str">
        <f>IF('Games &amp; Picks'!E3="x","",IF($B44="","",IF(AND('Games &amp; Picks'!$AV$3='Games &amp; Picks'!$E$3,'Games &amp; Picks'!$BB$3=1,'Games &amp; Picks'!$AV$3='Games &amp; Picks'!$BC$3),10,IF(AND('Games &amp; Picks'!$AV$3='Games &amp; Picks'!$E$3,'Games &amp; Picks'!$BB$3=1),5,IF(AND('Games &amp; Picks'!$AV$3='Games &amp; Picks'!$E$3,'Games &amp; Picks'!$BB$3=0),5,0)))))</f>
        <v/>
      </c>
      <c r="E44" s="22" t="str">
        <f>IF('Games &amp; Picks'!E4="x","",IF($B44="","",IF(AND('Games &amp; Picks'!$AV$4='Games &amp; Picks'!$E$4,'Games &amp; Picks'!$BB$4=1,'Games &amp; Picks'!$AV$4='Games &amp; Picks'!$BC$4),10,IF(AND('Games &amp; Picks'!$AV$4='Games &amp; Picks'!$E$4,'Games &amp; Picks'!$BB$4=1),5,IF(AND('Games &amp; Picks'!$AV$4='Games &amp; Picks'!$E$4,'Games &amp; Picks'!$BB$4=0),5,0)))))</f>
        <v/>
      </c>
      <c r="F44" s="1" t="str">
        <f>IF('Games &amp; Picks'!E5="x","",IF($B44="","",IF(AND('Games &amp; Picks'!$AV$5='Games &amp; Picks'!$E$5,'Games &amp; Picks'!$BB$5=1,'Games &amp; Picks'!$AV$5='Games &amp; Picks'!$BC$5),10,IF(AND('Games &amp; Picks'!$AV$5='Games &amp; Picks'!$E$5,'Games &amp; Picks'!$BB$5=1),5,IF(AND('Games &amp; Picks'!$AV$5='Games &amp; Picks'!$E$5,'Games &amp; Picks'!$BB$5=0),5,0)))))</f>
        <v/>
      </c>
      <c r="G44" s="1" t="str">
        <f>IF('Games &amp; Picks'!E6="x","",IF($B44="","",IF(AND('Games &amp; Picks'!$AV$6='Games &amp; Picks'!$E$6,'Games &amp; Picks'!$BB$6=1,'Games &amp; Picks'!$AV$6='Games &amp; Picks'!$BC$6),10,IF(AND('Games &amp; Picks'!$AV$6='Games &amp; Picks'!$E$6,'Games &amp; Picks'!$BB$6=1),5,IF(AND('Games &amp; Picks'!$AV$6='Games &amp; Picks'!$E$6,'Games &amp; Picks'!$BB$6=0),5,0)))))</f>
        <v/>
      </c>
      <c r="H44" s="1" t="str">
        <f>IF('Games &amp; Picks'!E7="x","",IF($B44="","",IF(AND('Games &amp; Picks'!$AV$7='Games &amp; Picks'!$E$7,'Games &amp; Picks'!$BB$7=1,'Games &amp; Picks'!$AV$7='Games &amp; Picks'!$BC$7),10,IF(AND('Games &amp; Picks'!$AV$7='Games &amp; Picks'!$E$7,'Games &amp; Picks'!$BB$7=1),5,IF(AND('Games &amp; Picks'!$AV$7='Games &amp; Picks'!$E$7,'Games &amp; Picks'!$BB$7=0),5,0)))))</f>
        <v/>
      </c>
      <c r="I44" s="1" t="str">
        <f>IF('Games &amp; Picks'!E8="x","",IF($B44="","",IF(AND('Games &amp; Picks'!$AV$8='Games &amp; Picks'!$E$8,'Games &amp; Picks'!$BB$8=1,'Games &amp; Picks'!$AV$8='Games &amp; Picks'!$BC$8),10,IF(AND('Games &amp; Picks'!$AV$8='Games &amp; Picks'!$E$8,'Games &amp; Picks'!$BB$8=1),5,IF(AND('Games &amp; Picks'!$AV$8='Games &amp; Picks'!$E$8,'Games &amp; Picks'!$BB$8=0),5,0)))))</f>
        <v/>
      </c>
      <c r="J44" s="1" t="str">
        <f>IF('Games &amp; Picks'!E9="x","",IF($B44="","",IF(AND('Games &amp; Picks'!$AV$9='Games &amp; Picks'!$E$9,'Games &amp; Picks'!$BB$9=1,'Games &amp; Picks'!$AV$9='Games &amp; Picks'!$BC$9),10,IF(AND('Games &amp; Picks'!$AV$9='Games &amp; Picks'!$E$9,'Games &amp; Picks'!$BB$9=1),5,IF(AND('Games &amp; Picks'!$AV$9='Games &amp; Picks'!$E$9,'Games &amp; Picks'!$BB$9=0),5,0)))))</f>
        <v/>
      </c>
      <c r="K44" s="1" t="str">
        <f>IF('Games &amp; Picks'!E10="x","",IF($B44="","",IF(AND('Games &amp; Picks'!$AV$10='Games &amp; Picks'!$E$10,'Games &amp; Picks'!$BB$10=1,'Games &amp; Picks'!$AV$10='Games &amp; Picks'!$BC$10),10,IF(AND('Games &amp; Picks'!$AV$10='Games &amp; Picks'!$E$10,'Games &amp; Picks'!$BB$10=1),5,IF(AND('Games &amp; Picks'!$AV$10='Games &amp; Picks'!$E$10,'Games &amp; Picks'!$BB$10=0),5,0)))))</f>
        <v/>
      </c>
      <c r="L44" s="1" t="str">
        <f>IF('Games &amp; Picks'!E11="x","",IF($B44="","",IF(AND('Games &amp; Picks'!$AV$11='Games &amp; Picks'!$E$11,'Games &amp; Picks'!$BB$11=1,'Games &amp; Picks'!$AV$11='Games &amp; Picks'!$BC$11),10,IF(AND('Games &amp; Picks'!$AV$11='Games &amp; Picks'!$E$11,'Games &amp; Picks'!$BB$11=1),5,IF(AND('Games &amp; Picks'!$AV$11='Games &amp; Picks'!$E$11,'Games &amp; Picks'!$BB$11=0),5,0)))))</f>
        <v/>
      </c>
      <c r="M44" s="1" t="str">
        <f>IF('Games &amp; Picks'!E12="x","",IF($B44="","",IF(AND('Games &amp; Picks'!$AV$12='Games &amp; Picks'!$E$12,'Games &amp; Picks'!$BB$12=1,'Games &amp; Picks'!$AV$12='Games &amp; Picks'!$BC$12),10,IF(AND('Games &amp; Picks'!$AV$12='Games &amp; Picks'!$E$12,'Games &amp; Picks'!$BB$12=1),5,IF(AND('Games &amp; Picks'!$AV$12='Games &amp; Picks'!$E$12,'Games &amp; Picks'!$BB$12=0),5,0)))))</f>
        <v/>
      </c>
      <c r="N44" s="1" t="str">
        <f>IF('Games &amp; Picks'!E13="x","",IF($B44="","",IF(AND('Games &amp; Picks'!$AV$13='Games &amp; Picks'!$E$13,'Games &amp; Picks'!$BB$13=1,'Games &amp; Picks'!$AV$13='Games &amp; Picks'!$BC$13),10,IF(AND('Games &amp; Picks'!$AV$13='Games &amp; Picks'!$E$13,'Games &amp; Picks'!$BB$13=1),5,IF(AND('Games &amp; Picks'!$AV$13='Games &amp; Picks'!$E$13,'Games &amp; Picks'!$BB$13=0),5,0)))))</f>
        <v/>
      </c>
      <c r="O44" s="1" t="str">
        <f>IF('Games &amp; Picks'!E14="x","",IF($B44="","",IF(AND('Games &amp; Picks'!$AV$14='Games &amp; Picks'!$E$14,'Games &amp; Picks'!$BB$14=1,'Games &amp; Picks'!$AV$14='Games &amp; Picks'!$BC$14),10,IF(AND('Games &amp; Picks'!$AV$14='Games &amp; Picks'!$E$14,'Games &amp; Picks'!$BB$14=1),5,IF(AND('Games &amp; Picks'!$AV$14='Games &amp; Picks'!$E$14,'Games &amp; Picks'!$BB$14=0),5,0)))))</f>
        <v/>
      </c>
      <c r="P44" s="1" t="str">
        <f>IF('Games &amp; Picks'!E15="x","",IF($B44="","",IF(AND('Games &amp; Picks'!$AV$15='Games &amp; Picks'!$E$15,'Games &amp; Picks'!$BB$15=1,'Games &amp; Picks'!$AV$15='Games &amp; Picks'!$BC$15),10,IF(AND('Games &amp; Picks'!$AV$15='Games &amp; Picks'!$E$15,'Games &amp; Picks'!$BB$15=1),5,IF(AND('Games &amp; Picks'!$AV$15='Games &amp; Picks'!$E$15,'Games &amp; Picks'!$BB$15=0),5,0)))))</f>
        <v/>
      </c>
      <c r="Q44" s="1" t="str">
        <f>IF('Games &amp; Picks'!E16="x","",IF($B44="","",IF(AND('Games &amp; Picks'!$AV$16='Games &amp; Picks'!$E$16,'Games &amp; Picks'!$BB$16=1,'Games &amp; Picks'!$AV$16='Games &amp; Picks'!$BC$16),10,IF(AND('Games &amp; Picks'!$AV$16='Games &amp; Picks'!$E$16,'Games &amp; Picks'!$BB$16=1),5,IF(AND('Games &amp; Picks'!$AV$16='Games &amp; Picks'!$E$16,'Games &amp; Picks'!$BB$16=0),5,0)))))</f>
        <v/>
      </c>
      <c r="R44" s="1" t="str">
        <f>IF('Games &amp; Picks'!E17="x","",IF($B44="","",IF(AND('Games &amp; Picks'!$AV$17='Games &amp; Picks'!$E$17,'Games &amp; Picks'!$BB$17=1,'Games &amp; Picks'!$AV$17='Games &amp; Picks'!$BC$17),10,IF(AND('Games &amp; Picks'!$AV$17='Games &amp; Picks'!$E$17,'Games &amp; Picks'!$BB$17=1),5,IF(AND('Games &amp; Picks'!$AV$17='Games &amp; Picks'!$E$17,'Games &amp; Picks'!$BB$17=0),5,0)))))</f>
        <v/>
      </c>
      <c r="S44" s="1" t="str">
        <f>IF('Games &amp; Picks'!E18="x","",IF($B44="","",IF(AND('Games &amp; Picks'!$AV$18='Games &amp; Picks'!$E$18,'Games &amp; Picks'!$BB$18=1,'Games &amp; Picks'!$AV$18='Games &amp; Picks'!$BC$18),10,IF(AND('Games &amp; Picks'!$AV$18='Games &amp; Picks'!$E$18,'Games &amp; Picks'!$BB$18=1),5,IF(AND('Games &amp; Picks'!$AV$18='Games &amp; Picks'!$E$18,'Games &amp; Picks'!$BB$18=0),5,0)))))</f>
        <v/>
      </c>
      <c r="T44" s="22" t="str">
        <f>IF('Games &amp; Picks'!E19="x","",IF($B44="","",IF(AND('Games &amp; Picks'!$AV$19='Games &amp; Picks'!$E$19,'Games &amp; Picks'!$BB$19=1,'Games &amp; Picks'!$AV$19='Games &amp; Picks'!$BC$19),10,IF(AND('Games &amp; Picks'!$AV$19='Games &amp; Picks'!$E$19,'Games &amp; Picks'!$BB$19=1),5,IF(AND('Games &amp; Picks'!$AV$19='Games &amp; Picks'!$E$19,'Games &amp; Picks'!$BB$19=0),5,0)))))</f>
        <v/>
      </c>
      <c r="U44" s="1" t="str">
        <f>IF('Games &amp; Picks'!E20="x","",IF($B44="","",IF(AND('Games &amp; Picks'!$AV$20='Games &amp; Picks'!$E$20,'Games &amp; Picks'!$BB$20=1,'Games &amp; Picks'!$AV$20='Games &amp; Picks'!$BC$20),10,IF(AND('Games &amp; Picks'!$AV$20='Games &amp; Picks'!$E$20,'Games &amp; Picks'!$BB$20=1),5,IF(AND('Games &amp; Picks'!$AV$20='Games &amp; Picks'!$E$20,'Games &amp; Picks'!$BB$20=0),5,0)))))</f>
        <v/>
      </c>
      <c r="V44" s="1" t="str">
        <f>IF('Games &amp; Picks'!E21="x","",IF($B44="","",IF(AND('Games &amp; Picks'!$AV$21='Games &amp; Picks'!$E$21,'Games &amp; Picks'!$BB$21=1,'Games &amp; Picks'!$AV$21='Games &amp; Picks'!$BC$21),10,IF(AND('Games &amp; Picks'!$AV$21='Games &amp; Picks'!$E$21,'Games &amp; Picks'!$BB$21=1),5,IF(AND('Games &amp; Picks'!$AV$21='Games &amp; Picks'!$E$21,'Games &amp; Picks'!$BB$21=0),5,0)))))</f>
        <v/>
      </c>
      <c r="W44" s="1" t="str">
        <f>IF('Games &amp; Picks'!E22="x","",IF($B44="","",IF(AND('Games &amp; Picks'!$AV$22='Games &amp; Picks'!$E$22,'Games &amp; Picks'!$BB$22=1,'Games &amp; Picks'!$AV$22='Games &amp; Picks'!$BC$22),10,IF(AND('Games &amp; Picks'!$AV$22='Games &amp; Picks'!$E$22,'Games &amp; Picks'!$BB$22=1),5,IF(AND('Games &amp; Picks'!$AV$22='Games &amp; Picks'!$E$22,'Games &amp; Picks'!$BB$22=0),5,0)))))</f>
        <v/>
      </c>
      <c r="X44" s="3" t="str">
        <f>IF('Games &amp; Picks'!E23="x","",IF($B44="","",IF(AND('Games &amp; Picks'!$AV$23='Games &amp; Picks'!$E$23,'Games &amp; Picks'!$BB$23=1,'Games &amp; Picks'!$AV$23='Games &amp; Picks'!$BC$23),10,IF(AND('Games &amp; Picks'!$AV$23='Games &amp; Picks'!$E$23,'Games &amp; Picks'!$BB$23=1),5,IF(AND('Games &amp; Picks'!$AV$23='Games &amp; Picks'!$E$23,'Games &amp; Picks'!$BB$23=0),5,0)))))</f>
        <v/>
      </c>
      <c r="Y44" s="1" t="str">
        <f>IF('Games &amp; Picks'!E24="x","",IF($B44="","",IF(AND('Games &amp; Picks'!$AV$24='Games &amp; Picks'!$E$24,'Games &amp; Picks'!$BB$24=1,'Games &amp; Picks'!$AV$24='Games &amp; Picks'!$BC$24),10,IF(AND('Games &amp; Picks'!$AV$24='Games &amp; Picks'!$E$24,'Games &amp; Picks'!$BB$24=1),5,IF(AND('Games &amp; Picks'!$AV$24='Games &amp; Picks'!$E$24,'Games &amp; Picks'!$BB$24=0),5,0)))))</f>
        <v/>
      </c>
      <c r="Z44" s="1" t="str">
        <f>IF('Games &amp; Picks'!E25="x","",IF($B44="","",IF(AND('Games &amp; Picks'!$AV$25='Games &amp; Picks'!$E$25,'Games &amp; Picks'!$BB$25=1,'Games &amp; Picks'!$AV$25='Games &amp; Picks'!$BC$25),10,IF(AND('Games &amp; Picks'!$AV$25='Games &amp; Picks'!$E$25,'Games &amp; Picks'!$BB$25=1),5,IF(AND('Games &amp; Picks'!$AV$25='Games &amp; Picks'!$E$25,'Games &amp; Picks'!$BB$25=0),5,0)))))</f>
        <v/>
      </c>
      <c r="AA44" s="1" t="str">
        <f>IF('Games &amp; Picks'!E26="x","",IF($B44="","",IF(AND('Games &amp; Picks'!$AV$26='Games &amp; Picks'!$E$26,'Games &amp; Picks'!$BB$26=1,'Games &amp; Picks'!$AV$26='Games &amp; Picks'!$BC$26),10,IF(AND('Games &amp; Picks'!$AV$26='Games &amp; Picks'!$E$26,'Games &amp; Picks'!$BB$26=1),5,IF(AND('Games &amp; Picks'!$AV$26='Games &amp; Picks'!$E$26,'Games &amp; Picks'!$BB$26=0),5,0)))))</f>
        <v/>
      </c>
      <c r="AB44" s="1" t="str">
        <f>IF('Games &amp; Picks'!E27="x","",IF($B44="","",IF(AND('Games &amp; Picks'!$AV$27='Games &amp; Picks'!$E$27,'Games &amp; Picks'!$BB$27=1,'Games &amp; Picks'!$AV$27='Games &amp; Picks'!$BC$27),10,IF(AND('Games &amp; Picks'!$AV$27='Games &amp; Picks'!$E$27,'Games &amp; Picks'!$BB$27=1),5,IF(AND('Games &amp; Picks'!$AV$27='Games &amp; Picks'!$E$27,'Games &amp; Picks'!$BB$27=0),5,0)))))</f>
        <v/>
      </c>
      <c r="AC44" s="1" t="str">
        <f>IF('Games &amp; Picks'!E28="x","",IF($B44="","",IF(AND('Games &amp; Picks'!$AV$28='Games &amp; Picks'!$E$28,'Games &amp; Picks'!$BB$28=1,'Games &amp; Picks'!$AV$28='Games &amp; Picks'!$BC$28),14,IF(AND('Games &amp; Picks'!$AV$28='Games &amp; Picks'!$E$28,'Games &amp; Picks'!$BB$28=1),7,IF(AND('Games &amp; Picks'!$AV$28='Games &amp; Picks'!$E$28,'Games &amp; Picks'!$BB$28=0),7,0)))))</f>
        <v/>
      </c>
      <c r="AD44" t="str">
        <f>IF('Games &amp; Picks'!E29="x","",IF($B44="","",IF(AND('Games &amp; Picks'!$AV$29='Games &amp; Picks'!$E$29,'Games &amp; Picks'!$BB$29=1,'Games &amp; Picks'!$AV$29='Games &amp; Picks'!$BC$29),10,IF(AND('Games &amp; Picks'!$AV$29='Games &amp; Picks'!$E$29,'Games &amp; Picks'!$BB$29=1),5,IF(AND('Games &amp; Picks'!$AV$29='Games &amp; Picks'!$E$29,'Games &amp; Picks'!$BB$29=0),5,0)))))</f>
        <v/>
      </c>
      <c r="AE44" s="1" t="str">
        <f>IF('Games &amp; Picks'!E30="x","",IF($B44="","",IF(AND('Games &amp; Picks'!$AV$30='Games &amp; Picks'!$E$30,'Games &amp; Picks'!$BB$30=1,'Games &amp; Picks'!$AV$30='Games &amp; Picks'!$BC$30),10,IF(AND('Games &amp; Picks'!$AV$30='Games &amp; Picks'!$E$30,'Games &amp; Picks'!$BB$30=1),5,IF(AND('Games &amp; Picks'!$AV$30='Games &amp; Picks'!$E$30,'Games &amp; Picks'!$BB$30=0),5,0)))))</f>
        <v/>
      </c>
      <c r="AF44" s="1" t="str">
        <f>IF('Games &amp; Picks'!E31="x","",IF($B44="","",IF(AND('Games &amp; Picks'!$AV$31='Games &amp; Picks'!$E$31,'Games &amp; Picks'!$BB$31=1,'Games &amp; Picks'!$AV$31='Games &amp; Picks'!$BC$31),10,IF(AND('Games &amp; Picks'!$AV$31='Games &amp; Picks'!$E$31,'Games &amp; Picks'!$BB$31=1),5,IF(AND('Games &amp; Picks'!$AV$31='Games &amp; Picks'!$E$31,'Games &amp; Picks'!$BB$31=0),5,0)))))</f>
        <v/>
      </c>
      <c r="AG44" s="1" t="str">
        <f>IF('Games &amp; Picks'!E32="x","",IF($B44="","",IF(AND('Games &amp; Picks'!$AV$32='Games &amp; Picks'!$E$32,'Games &amp; Picks'!$BB$32=1,'Games &amp; Picks'!$AV$32='Games &amp; Picks'!$BC$32),10,IF(AND('Games &amp; Picks'!$AV$32='Games &amp; Picks'!$E$32,'Games &amp; Picks'!$BB$32=1),5,IF(AND('Games &amp; Picks'!$AV$32='Games &amp; Picks'!$E$32,'Games &amp; Picks'!$BB$32=0),5,0)))))</f>
        <v/>
      </c>
      <c r="AH44" s="1" t="str">
        <f>IF('Games &amp; Picks'!E33="x","",IF($B44="","",IF(AND('Games &amp; Picks'!$AV$33='Games &amp; Picks'!$E$33,'Games &amp; Picks'!$BB$33=1,'Games &amp; Picks'!$AV$33='Games &amp; Picks'!$BC$33),20,IF(AND('Games &amp; Picks'!$AV$33='Games &amp; Picks'!$E$33,'Games &amp; Picks'!$BB$33=1),10,IF(AND('Games &amp; Picks'!$AV$33='Games &amp; Picks'!$E$33,'Games &amp; Picks'!$BB$33=0),10,0)))))</f>
        <v/>
      </c>
      <c r="AI44" s="1" t="str">
        <f>IF('Games &amp; Picks'!E34="x","",IF($B44="","",IF(AND('Games &amp; Picks'!$AV$34='Games &amp; Picks'!$E$34,'Games &amp; Picks'!$BB$34=1,'Games &amp; Picks'!$AV$34='Games &amp; Picks'!$BC$34),10,IF(AND('Games &amp; Picks'!$AV$34='Games &amp; Picks'!$E$34,'Games &amp; Picks'!$BB$34=1),5,IF(AND('Games &amp; Picks'!$AV$34='Games &amp; Picks'!$E$34,'Games &amp; Picks'!$BB$34=0),5,0)))))</f>
        <v/>
      </c>
      <c r="AJ44" s="1" t="str">
        <f>IF('Games &amp; Picks'!E35="x","",IF($B44="","",IF(AND('Games &amp; Picks'!$AV$35='Games &amp; Picks'!$E$35,'Games &amp; Picks'!$BB$35=1,'Games &amp; Picks'!$AV$35='Games &amp; Picks'!$BC$35),14,IF(AND('Games &amp; Picks'!$AV$35='Games &amp; Picks'!$E$35,'Games &amp; Picks'!$BB$35=1),7,IF(AND('Games &amp; Picks'!$AV$35='Games &amp; Picks'!$E$35,'Games &amp; Picks'!$BB$35=0),7,0)))))</f>
        <v/>
      </c>
      <c r="AK44" s="1" t="str">
        <f>IF('Games &amp; Picks'!E36="x","",IF($B44="","",IF(AND('Games &amp; Picks'!$AV$36='Games &amp; Picks'!$E$36,'Games &amp; Picks'!$BB$36=1,'Games &amp; Picks'!$AV$36='Games &amp; Picks'!$BC$36),30,IF(AND('Games &amp; Picks'!$AV$36='Games &amp; Picks'!$E$36,'Games &amp; Picks'!$BB$36=1),15,IF(AND('Games &amp; Picks'!$AV$36='Games &amp; Picks'!$E$36,'Games &amp; Picks'!$BB$36=0),15,0)))))</f>
        <v/>
      </c>
      <c r="AL44" s="47" t="str">
        <f>IF('Games &amp; Picks'!E37="x","",IF($B44="","",IF(AND('Games &amp; Picks'!$AV$37='Games &amp; Picks'!$E$37,'Games &amp; Picks'!$BB$37=1,'Games &amp; Picks'!$AV$37='Games &amp; Picks'!$BC$37),30,IF(AND('Games &amp; Picks'!$AV$37='Games &amp; Picks'!$E$37,'Games &amp; Picks'!$BB$37=1),15,IF(AND('Games &amp; Picks'!$AV$37='Games &amp; Picks'!$E$37,'Games &amp; Picks'!$BB$37=0),15,0)))))</f>
        <v/>
      </c>
      <c r="AM44" s="47" t="str">
        <f>IF('Games &amp; Picks'!E38="x","",IF($B44="","",IF(AND('Games &amp; Picks'!$AV$38='Games &amp; Picks'!$E$38,'Games &amp; Picks'!$BB$38=1,'Games &amp; Picks'!$AV$38='Games &amp; Picks'!$BC$38),10,IF(AND('Games &amp; Picks'!$AV$38='Games &amp; Picks'!$E$38,'Games &amp; Picks'!$BB$38=1),5,IF(AND('Games &amp; Picks'!$AV$38='Games &amp; Picks'!$E$38,'Games &amp; Picks'!$BB$38=0),5,0)))))</f>
        <v/>
      </c>
      <c r="AN44" s="1" t="str">
        <f>IF('Games &amp; Picks'!E39="x","",IF($B44="","",IF(AND('Games &amp; Picks'!$AV$39='Games &amp; Picks'!$E$39,'Games &amp; Picks'!$BB$39=1,'Games &amp; Picks'!$AV$39='Games &amp; Picks'!$BC$39),20,IF(AND('Games &amp; Picks'!$AV$39='Games &amp; Picks'!$E$39,'Games &amp; Picks'!$BB$39=1),10,IF(AND('Games &amp; Picks'!$AV$39='Games &amp; Picks'!$E$39,'Games &amp; Picks'!$BB$39=0),10,0)))))</f>
        <v/>
      </c>
      <c r="AO44" s="1" t="str">
        <f>IF('Games &amp; Picks'!E40="x","",IF($B44="","",IF(AND('Games &amp; Picks'!$AV$40='Games &amp; Picks'!$E$40,'Games &amp; Picks'!$BB$40=1,'Games &amp; Picks'!$AV$40='Games &amp; Picks'!$BC$40),20,IF(AND('Games &amp; Picks'!$AV$40='Games &amp; Picks'!$E$40,'Games &amp; Picks'!$BB$40=1),10,IF(AND('Games &amp; Picks'!$AV$40='Games &amp; Picks'!$E$40,'Games &amp; Picks'!$BB$40=0),10,0)))))</f>
        <v/>
      </c>
      <c r="AP44" s="1" t="str">
        <f>IF('Games &amp; Picks'!E41="x","",IF($B44="","",IF(AND('Games &amp; Picks'!$AV$41='Games &amp; Picks'!$E$41,'Games &amp; Picks'!$BB$41=1,'Games &amp; Picks'!$AV$41='Games &amp; Picks'!$BC$41),20,IF(AND('Games &amp; Picks'!$AV$41='Games &amp; Picks'!$E$41,'Games &amp; Picks'!$BB$41=1),10,IF(AND('Games &amp; Picks'!$AV$41='Games &amp; Picks'!$E$41,'Games &amp; Picks'!$BB$41=0),10,0)))))</f>
        <v/>
      </c>
      <c r="AQ44" s="19" t="str">
        <f>IF('Games &amp; Picks'!$E$42="x","",IF($B44="","",IF('Games &amp; Picks'!AV$42='Games &amp; Picks'!$E$42,30,0)))</f>
        <v/>
      </c>
      <c r="AR44" s="62">
        <f>Streaks!AR$48</f>
        <v>0</v>
      </c>
      <c r="AS44" s="62" t="str">
        <f>IF('Games &amp; Picks'!$E$41="x","",IF($B44="","",IF('New Years Bonus'!AR$6=4,10,0)))</f>
        <v/>
      </c>
      <c r="AT44" s="4" t="str">
        <f>IF('Games &amp; Picks'!E42="x","",IF($B44="","",IF('Playoff Bonus'!AR$4=2,15,0)))</f>
        <v/>
      </c>
      <c r="AU44" s="50" t="str">
        <f t="shared" si="1"/>
        <v/>
      </c>
      <c r="AV44" s="42" t="e">
        <f t="shared" si="2"/>
        <v>#DIV/0!</v>
      </c>
      <c r="AW44" s="28" t="str">
        <f>IF(B44="","",HLOOKUP(B44,Streaks!$B$1:$AT$42,AX44,FALSE))</f>
        <v/>
      </c>
      <c r="AX44" s="69">
        <f t="shared" si="3"/>
        <v>1</v>
      </c>
    </row>
    <row r="45" spans="1:50" x14ac:dyDescent="0.2">
      <c r="A45" s="62" t="e">
        <f t="shared" si="0"/>
        <v>#VALUE!</v>
      </c>
      <c r="B45" s="63" t="str">
        <f>IF('Games &amp; Picks'!AW$1="","",'Games &amp; Picks'!AW$1)</f>
        <v/>
      </c>
      <c r="C45" s="22" t="str">
        <f>IF('Games &amp; Picks'!E2="x","",IF($B45="","",IF(AND('Games &amp; Picks'!$AW$2='Games &amp; Picks'!$E$2,'Games &amp; Picks'!$BB$2=1,'Games &amp; Picks'!$AW$2='Games &amp; Picks'!$BC$2),10,IF(AND('Games &amp; Picks'!$AW$2='Games &amp; Picks'!$E$2,'Games &amp; Picks'!$BB$2=1),5,IF(AND('Games &amp; Picks'!$AW$2='Games &amp; Picks'!$E$2,'Games &amp; Picks'!$BB$2=0),5,0)))))</f>
        <v/>
      </c>
      <c r="D45" s="22" t="str">
        <f>IF('Games &amp; Picks'!E3="x","",IF($B45="","",IF(AND('Games &amp; Picks'!$AW$3='Games &amp; Picks'!$E$3,'Games &amp; Picks'!$BB$3=1,'Games &amp; Picks'!$AW$3='Games &amp; Picks'!$BC$3),10,IF(AND('Games &amp; Picks'!$AW$3='Games &amp; Picks'!$E$3,'Games &amp; Picks'!$BB$3=1),5,IF(AND('Games &amp; Picks'!$AW$3='Games &amp; Picks'!$E$3,'Games &amp; Picks'!$BB$3=0),5,0)))))</f>
        <v/>
      </c>
      <c r="E45" s="22" t="str">
        <f>IF('Games &amp; Picks'!E4="x","",IF($B45="","",IF(AND('Games &amp; Picks'!$AW$4='Games &amp; Picks'!$E$4,'Games &amp; Picks'!$BB$4=1,'Games &amp; Picks'!$AW$4='Games &amp; Picks'!$BC$4),10,IF(AND('Games &amp; Picks'!$AW$4='Games &amp; Picks'!$E$4,'Games &amp; Picks'!$BB$4=1),5,IF(AND('Games &amp; Picks'!$AW$4='Games &amp; Picks'!$E$4,'Games &amp; Picks'!$BB$4=0),5,0)))))</f>
        <v/>
      </c>
      <c r="F45" s="1" t="str">
        <f>IF('Games &amp; Picks'!E5="x","",IF($B45="","",IF(AND('Games &amp; Picks'!$AW$5='Games &amp; Picks'!$E$5,'Games &amp; Picks'!$BB$5=1,'Games &amp; Picks'!$AW$5='Games &amp; Picks'!$BC$5),10,IF(AND('Games &amp; Picks'!$AW$5='Games &amp; Picks'!$E$5,'Games &amp; Picks'!$BB$5=1),5,IF(AND('Games &amp; Picks'!$AW$5='Games &amp; Picks'!$E$5,'Games &amp; Picks'!$BB$5=0),5,0)))))</f>
        <v/>
      </c>
      <c r="G45" s="1" t="str">
        <f>IF('Games &amp; Picks'!E6="x","",IF($B45="","",IF(AND('Games &amp; Picks'!$AW$6='Games &amp; Picks'!$E$6,'Games &amp; Picks'!$BB$6=1,'Games &amp; Picks'!$AW$6='Games &amp; Picks'!$BC$6),10,IF(AND('Games &amp; Picks'!$AW$6='Games &amp; Picks'!$E$6,'Games &amp; Picks'!$BB$6=1),5,IF(AND('Games &amp; Picks'!$AW$6='Games &amp; Picks'!$E$6,'Games &amp; Picks'!$BB$6=0),5,0)))))</f>
        <v/>
      </c>
      <c r="H45" s="1" t="str">
        <f>IF('Games &amp; Picks'!E7="x","",IF($B45="","",IF(AND('Games &amp; Picks'!$AW$7='Games &amp; Picks'!$E$7,'Games &amp; Picks'!$BB$7=1,'Games &amp; Picks'!$AW$7='Games &amp; Picks'!$BC$7),10,IF(AND('Games &amp; Picks'!$AW$7='Games &amp; Picks'!$E$7,'Games &amp; Picks'!$BB$7=1),5,IF(AND('Games &amp; Picks'!$AW$7='Games &amp; Picks'!$E$7,'Games &amp; Picks'!$BB$7=0),5,0)))))</f>
        <v/>
      </c>
      <c r="I45" s="1" t="str">
        <f>IF('Games &amp; Picks'!E8="x","",IF($B45="","",IF(AND('Games &amp; Picks'!$AW$8='Games &amp; Picks'!$E$8,'Games &amp; Picks'!$BB$8=1,'Games &amp; Picks'!$AW$8='Games &amp; Picks'!$BC$8),10,IF(AND('Games &amp; Picks'!$AW$8='Games &amp; Picks'!$E$8,'Games &amp; Picks'!$BB$8=1),5,IF(AND('Games &amp; Picks'!$AW$8='Games &amp; Picks'!$E$8,'Games &amp; Picks'!$BB$8=0),5,0)))))</f>
        <v/>
      </c>
      <c r="J45" s="1" t="str">
        <f>IF('Games &amp; Picks'!E9="x","",IF($B45="","",IF(AND('Games &amp; Picks'!$AW$9='Games &amp; Picks'!$E$9,'Games &amp; Picks'!$BB$9=1,'Games &amp; Picks'!$AW$9='Games &amp; Picks'!$BC$9),10,IF(AND('Games &amp; Picks'!$AW$9='Games &amp; Picks'!$E$9,'Games &amp; Picks'!$BB$9=1),5,IF(AND('Games &amp; Picks'!$AW$9='Games &amp; Picks'!$E$9,'Games &amp; Picks'!$BB$9=0),5,0)))))</f>
        <v/>
      </c>
      <c r="K45" s="1" t="str">
        <f>IF('Games &amp; Picks'!E10="x","",IF($B45="","",IF(AND('Games &amp; Picks'!$AW$10='Games &amp; Picks'!$E$10,'Games &amp; Picks'!$BB$10=1,'Games &amp; Picks'!$AW$10='Games &amp; Picks'!$BC$10),10,IF(AND('Games &amp; Picks'!$AW$10='Games &amp; Picks'!$E$10,'Games &amp; Picks'!$BB$10=1),5,IF(AND('Games &amp; Picks'!$AW$10='Games &amp; Picks'!$E$10,'Games &amp; Picks'!$BB$10=0),5,0)))))</f>
        <v/>
      </c>
      <c r="L45" s="1" t="str">
        <f>IF('Games &amp; Picks'!E11="x","",IF($B45="","",IF(AND('Games &amp; Picks'!$AW$11='Games &amp; Picks'!$E$11,'Games &amp; Picks'!$BB$11=1,'Games &amp; Picks'!$AW$11='Games &amp; Picks'!$BC$11),10,IF(AND('Games &amp; Picks'!$AW$11='Games &amp; Picks'!$E$11,'Games &amp; Picks'!$BB$11=1),5,IF(AND('Games &amp; Picks'!$AW$11='Games &amp; Picks'!$E$11,'Games &amp; Picks'!$BB$11=0),5,0)))))</f>
        <v/>
      </c>
      <c r="M45" s="1" t="str">
        <f>IF('Games &amp; Picks'!E12="x","",IF($B45="","",IF(AND('Games &amp; Picks'!$AW$12='Games &amp; Picks'!$E$12,'Games &amp; Picks'!$BB$12=1,'Games &amp; Picks'!$AW$12='Games &amp; Picks'!$BC$12),10,IF(AND('Games &amp; Picks'!$AW$12='Games &amp; Picks'!$E$12,'Games &amp; Picks'!$BB$12=1),5,IF(AND('Games &amp; Picks'!$AW$12='Games &amp; Picks'!$E$12,'Games &amp; Picks'!$BB$12=0),5,0)))))</f>
        <v/>
      </c>
      <c r="N45" s="1" t="str">
        <f>IF('Games &amp; Picks'!E13="x","",IF($B45="","",IF(AND('Games &amp; Picks'!$AW$13='Games &amp; Picks'!$E$13,'Games &amp; Picks'!$BB$13=1,'Games &amp; Picks'!$AW$13='Games &amp; Picks'!$BC$13),10,IF(AND('Games &amp; Picks'!$AW$13='Games &amp; Picks'!$E$13,'Games &amp; Picks'!$BB$13=1),5,IF(AND('Games &amp; Picks'!$AW$13='Games &amp; Picks'!$E$13,'Games &amp; Picks'!$BB$13=0),5,0)))))</f>
        <v/>
      </c>
      <c r="O45" s="1" t="str">
        <f>IF('Games &amp; Picks'!E14="x","",IF($B45="","",IF(AND('Games &amp; Picks'!$AW$14='Games &amp; Picks'!$E$14,'Games &amp; Picks'!$BB$14=1,'Games &amp; Picks'!$AW$14='Games &amp; Picks'!$BC$14),10,IF(AND('Games &amp; Picks'!$AW$14='Games &amp; Picks'!$E$14,'Games &amp; Picks'!$BB$14=1),5,IF(AND('Games &amp; Picks'!$AW$14='Games &amp; Picks'!$E$14,'Games &amp; Picks'!$BB$14=0),5,0)))))</f>
        <v/>
      </c>
      <c r="P45" s="1" t="str">
        <f>IF('Games &amp; Picks'!E15="x","",IF($B45="","",IF(AND('Games &amp; Picks'!$AW$15='Games &amp; Picks'!$E$15,'Games &amp; Picks'!$BB$15=1,'Games &amp; Picks'!$AW$15='Games &amp; Picks'!$BC$15),10,IF(AND('Games &amp; Picks'!$AW$15='Games &amp; Picks'!$E$15,'Games &amp; Picks'!$BB$15=1),5,IF(AND('Games &amp; Picks'!$AW$15='Games &amp; Picks'!$E$15,'Games &amp; Picks'!$BB$15=0),5,0)))))</f>
        <v/>
      </c>
      <c r="Q45" s="1" t="str">
        <f>IF('Games &amp; Picks'!E16="x","",IF($B45="","",IF(AND('Games &amp; Picks'!$AW$16='Games &amp; Picks'!$E$16,'Games &amp; Picks'!$BB$16=1,'Games &amp; Picks'!$AW$16='Games &amp; Picks'!$BC$16),10,IF(AND('Games &amp; Picks'!$AW$16='Games &amp; Picks'!$E$16,'Games &amp; Picks'!$BB$16=1),5,IF(AND('Games &amp; Picks'!$AW$16='Games &amp; Picks'!$E$16,'Games &amp; Picks'!$BB$16=0),5,0)))))</f>
        <v/>
      </c>
      <c r="R45" s="1" t="str">
        <f>IF('Games &amp; Picks'!E17="x","",IF($B45="","",IF(AND('Games &amp; Picks'!$AW$17='Games &amp; Picks'!$E$17,'Games &amp; Picks'!$BB$17=1,'Games &amp; Picks'!$AW$17='Games &amp; Picks'!$BC$17),10,IF(AND('Games &amp; Picks'!$AW$17='Games &amp; Picks'!$E$17,'Games &amp; Picks'!$BB$17=1),5,IF(AND('Games &amp; Picks'!$AW$17='Games &amp; Picks'!$E$17,'Games &amp; Picks'!$BB$17=0),5,0)))))</f>
        <v/>
      </c>
      <c r="S45" s="1" t="str">
        <f>IF('Games &amp; Picks'!E18="x","",IF($B45="","",IF(AND('Games &amp; Picks'!$AW$18='Games &amp; Picks'!$E$18,'Games &amp; Picks'!$BB$18=1,'Games &amp; Picks'!$AW$18='Games &amp; Picks'!$BC$18),10,IF(AND('Games &amp; Picks'!$AW$18='Games &amp; Picks'!$E$18,'Games &amp; Picks'!$BB$18=1),5,IF(AND('Games &amp; Picks'!$AW$18='Games &amp; Picks'!$E$18,'Games &amp; Picks'!$BB$18=0),5,0)))))</f>
        <v/>
      </c>
      <c r="T45" s="22" t="str">
        <f>IF('Games &amp; Picks'!E19="x","",IF($B45="","",IF(AND('Games &amp; Picks'!$AW$19='Games &amp; Picks'!$E$19,'Games &amp; Picks'!$BB$19=1,'Games &amp; Picks'!$AW$19='Games &amp; Picks'!$BC$19),10,IF(AND('Games &amp; Picks'!$AW$19='Games &amp; Picks'!$E$19,'Games &amp; Picks'!$BB$19=1),5,IF(AND('Games &amp; Picks'!$AW$19='Games &amp; Picks'!$E$19,'Games &amp; Picks'!$BB$19=0),5,0)))))</f>
        <v/>
      </c>
      <c r="U45" s="1" t="str">
        <f>IF('Games &amp; Picks'!E20="x","",IF($B45="","",IF(AND('Games &amp; Picks'!$AW$20='Games &amp; Picks'!$E$20,'Games &amp; Picks'!$BB$20=1,'Games &amp; Picks'!$AW$20='Games &amp; Picks'!$BC$20),10,IF(AND('Games &amp; Picks'!$AW$20='Games &amp; Picks'!$E$20,'Games &amp; Picks'!$BB$20=1),5,IF(AND('Games &amp; Picks'!$AW$20='Games &amp; Picks'!$E$20,'Games &amp; Picks'!$BB$20=0),5,0)))))</f>
        <v/>
      </c>
      <c r="V45" s="1" t="str">
        <f>IF('Games &amp; Picks'!E21="x","",IF($B45="","",IF(AND('Games &amp; Picks'!$AW$21='Games &amp; Picks'!$E$21,'Games &amp; Picks'!$BB$21=1,'Games &amp; Picks'!$AW$21='Games &amp; Picks'!$BC$21),10,IF(AND('Games &amp; Picks'!$AW$21='Games &amp; Picks'!$E$21,'Games &amp; Picks'!$BB$21=1),5,IF(AND('Games &amp; Picks'!$AW$21='Games &amp; Picks'!$E$21,'Games &amp; Picks'!$BB$21=0),5,0)))))</f>
        <v/>
      </c>
      <c r="W45" s="1" t="str">
        <f>IF('Games &amp; Picks'!E22="x","",IF($B45="","",IF(AND('Games &amp; Picks'!$AW$22='Games &amp; Picks'!$E$22,'Games &amp; Picks'!$BB$22=1,'Games &amp; Picks'!$AW$22='Games &amp; Picks'!$BC$22),10,IF(AND('Games &amp; Picks'!$AW$22='Games &amp; Picks'!$E$22,'Games &amp; Picks'!$BB$22=1),5,IF(AND('Games &amp; Picks'!$AW$22='Games &amp; Picks'!$E$22,'Games &amp; Picks'!$BB$22=0),5,0)))))</f>
        <v/>
      </c>
      <c r="X45" s="3" t="str">
        <f>IF('Games &amp; Picks'!E23="x","",IF($B45="","",IF(AND('Games &amp; Picks'!$AW$23='Games &amp; Picks'!$E$23,'Games &amp; Picks'!$BB$23=1,'Games &amp; Picks'!$AW$23='Games &amp; Picks'!$BC$23),10,IF(AND('Games &amp; Picks'!$AW$23='Games &amp; Picks'!$E$23,'Games &amp; Picks'!$BB$23=1),5,IF(AND('Games &amp; Picks'!$AW$23='Games &amp; Picks'!$E$23,'Games &amp; Picks'!$BB$23=0),5,0)))))</f>
        <v/>
      </c>
      <c r="Y45" s="1" t="str">
        <f>IF('Games &amp; Picks'!E24="x","",IF($B45="","",IF(AND('Games &amp; Picks'!$AW$24='Games &amp; Picks'!$E$24,'Games &amp; Picks'!$BB$24=1,'Games &amp; Picks'!$AW$24='Games &amp; Picks'!$BC$24),10,IF(AND('Games &amp; Picks'!$AW$24='Games &amp; Picks'!$E$24,'Games &amp; Picks'!$BB$24=1),5,IF(AND('Games &amp; Picks'!$AW$24='Games &amp; Picks'!$E$24,'Games &amp; Picks'!$BB$24=0),5,0)))))</f>
        <v/>
      </c>
      <c r="Z45" s="1" t="str">
        <f>IF('Games &amp; Picks'!E25="x","",IF($B45="","",IF(AND('Games &amp; Picks'!$AW$25='Games &amp; Picks'!$E$25,'Games &amp; Picks'!$BB$25=1,'Games &amp; Picks'!$AW$25='Games &amp; Picks'!$BC$25),10,IF(AND('Games &amp; Picks'!$AW$25='Games &amp; Picks'!$E$25,'Games &amp; Picks'!$BB$25=1),5,IF(AND('Games &amp; Picks'!$AW$25='Games &amp; Picks'!$E$25,'Games &amp; Picks'!$BB$25=0),5,0)))))</f>
        <v/>
      </c>
      <c r="AA45" s="1" t="str">
        <f>IF('Games &amp; Picks'!E26="x","",IF($B45="","",IF(AND('Games &amp; Picks'!$AW$26='Games &amp; Picks'!$E$26,'Games &amp; Picks'!$BB$26=1,'Games &amp; Picks'!$AW$26='Games &amp; Picks'!$BC$26),10,IF(AND('Games &amp; Picks'!$AW$26='Games &amp; Picks'!$E$26,'Games &amp; Picks'!$BB$26=1),5,IF(AND('Games &amp; Picks'!$AW$26='Games &amp; Picks'!$E$26,'Games &amp; Picks'!$BB$26=0),5,0)))))</f>
        <v/>
      </c>
      <c r="AB45" s="1" t="str">
        <f>IF('Games &amp; Picks'!E27="x","",IF($B45="","",IF(AND('Games &amp; Picks'!$AW$27='Games &amp; Picks'!$E$27,'Games &amp; Picks'!$BB$27=1,'Games &amp; Picks'!$AW$27='Games &amp; Picks'!$BC$27),10,IF(AND('Games &amp; Picks'!$AW$27='Games &amp; Picks'!$E$27,'Games &amp; Picks'!$BB$27=1),5,IF(AND('Games &amp; Picks'!$AW$27='Games &amp; Picks'!$E$27,'Games &amp; Picks'!$BB$27=0),5,0)))))</f>
        <v/>
      </c>
      <c r="AC45" s="1" t="str">
        <f>IF('Games &amp; Picks'!E28="x","",IF($B45="","",IF(AND('Games &amp; Picks'!$AW$28='Games &amp; Picks'!$E$28,'Games &amp; Picks'!$BB$28=1,'Games &amp; Picks'!$AW$28='Games &amp; Picks'!$BC$28),14,IF(AND('Games &amp; Picks'!$AW$28='Games &amp; Picks'!$E$28,'Games &amp; Picks'!$BB$28=1),7,IF(AND('Games &amp; Picks'!$AW$28='Games &amp; Picks'!$E$28,'Games &amp; Picks'!$BB$28=0),7,0)))))</f>
        <v/>
      </c>
      <c r="AD45" t="str">
        <f>IF('Games &amp; Picks'!E29="x","",IF($B45="","",IF(AND('Games &amp; Picks'!$AW$29='Games &amp; Picks'!$E$29,'Games &amp; Picks'!$BB$29=1,'Games &amp; Picks'!$AW$29='Games &amp; Picks'!$BC$29),10,IF(AND('Games &amp; Picks'!$AW$29='Games &amp; Picks'!$E$29,'Games &amp; Picks'!$BB$29=1),5,IF(AND('Games &amp; Picks'!$AW$29='Games &amp; Picks'!$E$29,'Games &amp; Picks'!$BB$29=0),5,0)))))</f>
        <v/>
      </c>
      <c r="AE45" s="1" t="str">
        <f>IF('Games &amp; Picks'!E30="x","",IF($B45="","",IF(AND('Games &amp; Picks'!$AW$30='Games &amp; Picks'!$E$30,'Games &amp; Picks'!$BB$30=1,'Games &amp; Picks'!$AW$30='Games &amp; Picks'!$BC$30),10,IF(AND('Games &amp; Picks'!$AW$30='Games &amp; Picks'!$E$30,'Games &amp; Picks'!$BB$30=1),5,IF(AND('Games &amp; Picks'!$AW$30='Games &amp; Picks'!$E$30,'Games &amp; Picks'!$BB$30=0),5,0)))))</f>
        <v/>
      </c>
      <c r="AF45" s="1" t="str">
        <f>IF('Games &amp; Picks'!E31="x","",IF($B45="","",IF(AND('Games &amp; Picks'!$AW$31='Games &amp; Picks'!$E$31,'Games &amp; Picks'!$BB$31=1,'Games &amp; Picks'!$AW$31='Games &amp; Picks'!$BC$31),10,IF(AND('Games &amp; Picks'!$AW$31='Games &amp; Picks'!$E$31,'Games &amp; Picks'!$BB$31=1),5,IF(AND('Games &amp; Picks'!$AW$31='Games &amp; Picks'!$E$31,'Games &amp; Picks'!$BB$31=0),5,0)))))</f>
        <v/>
      </c>
      <c r="AG45" s="1" t="str">
        <f>IF('Games &amp; Picks'!E32="x","",IF($B45="","",IF(AND('Games &amp; Picks'!$AW$32='Games &amp; Picks'!$E$32,'Games &amp; Picks'!$BB$32=1,'Games &amp; Picks'!$AW$32='Games &amp; Picks'!$BC$32),10,IF(AND('Games &amp; Picks'!$AW$32='Games &amp; Picks'!$E$32,'Games &amp; Picks'!$BB$32=1),5,IF(AND('Games &amp; Picks'!$AW$32='Games &amp; Picks'!$E$32,'Games &amp; Picks'!$BB$32=0),5,0)))))</f>
        <v/>
      </c>
      <c r="AH45" s="1" t="str">
        <f>IF('Games &amp; Picks'!E33="x","",IF($B45="","",IF(AND('Games &amp; Picks'!$AW$33='Games &amp; Picks'!$E$33,'Games &amp; Picks'!$BB$33=1,'Games &amp; Picks'!$AW$33='Games &amp; Picks'!$BC$33),20,IF(AND('Games &amp; Picks'!$AW$33='Games &amp; Picks'!$E$33,'Games &amp; Picks'!$BB$33=1),10,IF(AND('Games &amp; Picks'!$AW$33='Games &amp; Picks'!$E$33,'Games &amp; Picks'!$BB$33=0),10,0)))))</f>
        <v/>
      </c>
      <c r="AI45" s="1" t="str">
        <f>IF('Games &amp; Picks'!E34="x","",IF($B45="","",IF(AND('Games &amp; Picks'!$AW$34='Games &amp; Picks'!$E$34,'Games &amp; Picks'!$BB$34=1,'Games &amp; Picks'!$AW$34='Games &amp; Picks'!$BC$34),10,IF(AND('Games &amp; Picks'!$AW$34='Games &amp; Picks'!$E$34,'Games &amp; Picks'!$BB$34=1),5,IF(AND('Games &amp; Picks'!$AW$34='Games &amp; Picks'!$E$34,'Games &amp; Picks'!$BB$34=0),5,0)))))</f>
        <v/>
      </c>
      <c r="AJ45" s="1" t="str">
        <f>IF('Games &amp; Picks'!E35="x","",IF($B45="","",IF(AND('Games &amp; Picks'!$AW$35='Games &amp; Picks'!$E$35,'Games &amp; Picks'!$BB$35=1,'Games &amp; Picks'!$AW$35='Games &amp; Picks'!$BC$35),14,IF(AND('Games &amp; Picks'!$AW$35='Games &amp; Picks'!$E$35,'Games &amp; Picks'!$BB$35=1),7,IF(AND('Games &amp; Picks'!$AW$35='Games &amp; Picks'!$E$35,'Games &amp; Picks'!$BB$35=0),7,0)))))</f>
        <v/>
      </c>
      <c r="AK45" s="1" t="str">
        <f>IF('Games &amp; Picks'!E36="x","",IF($B45="","",IF(AND('Games &amp; Picks'!$AW$36='Games &amp; Picks'!$E$36,'Games &amp; Picks'!$BB$36=1,'Games &amp; Picks'!$AW$36='Games &amp; Picks'!$BC$36),30,IF(AND('Games &amp; Picks'!$AW$36='Games &amp; Picks'!$E$36,'Games &amp; Picks'!$BB$36=1),15,IF(AND('Games &amp; Picks'!$AW$36='Games &amp; Picks'!$E$36,'Games &amp; Picks'!$BB$36=0),15,0)))))</f>
        <v/>
      </c>
      <c r="AL45" s="47" t="str">
        <f>IF('Games &amp; Picks'!E37="x","",IF($B45="","",IF(AND('Games &amp; Picks'!$AW$37='Games &amp; Picks'!$E$37,'Games &amp; Picks'!$BB$37=1,'Games &amp; Picks'!$AW$37='Games &amp; Picks'!$BC$37),30,IF(AND('Games &amp; Picks'!$AW$37='Games &amp; Picks'!$E$37,'Games &amp; Picks'!$BB$37=1),15,IF(AND('Games &amp; Picks'!$AW$37='Games &amp; Picks'!$E$37,'Games &amp; Picks'!$BB$37=0),15,0)))))</f>
        <v/>
      </c>
      <c r="AM45" s="47" t="str">
        <f>IF('Games &amp; Picks'!E38="x","",IF($B45="","",IF(AND('Games &amp; Picks'!$AW$38='Games &amp; Picks'!$E$38,'Games &amp; Picks'!$BB$38=1,'Games &amp; Picks'!$AW$38='Games &amp; Picks'!$BC$38),10,IF(AND('Games &amp; Picks'!$AW$38='Games &amp; Picks'!$E$38,'Games &amp; Picks'!$BB$38=1),5,IF(AND('Games &amp; Picks'!$AW$38='Games &amp; Picks'!$E$38,'Games &amp; Picks'!$BB$38=0),5,0)))))</f>
        <v/>
      </c>
      <c r="AN45" s="1" t="str">
        <f>IF('Games &amp; Picks'!E39="x","",IF($B45="","",IF(AND('Games &amp; Picks'!$AW$39='Games &amp; Picks'!$E$39,'Games &amp; Picks'!$BB$39=1,'Games &amp; Picks'!$AW$39='Games &amp; Picks'!$BC$39),20,IF(AND('Games &amp; Picks'!$AW$39='Games &amp; Picks'!$E$39,'Games &amp; Picks'!$BB$39=1),10,IF(AND('Games &amp; Picks'!$AW$39='Games &amp; Picks'!$E$39,'Games &amp; Picks'!$BB$39=0),10,0)))))</f>
        <v/>
      </c>
      <c r="AO45" s="1" t="str">
        <f>IF('Games &amp; Picks'!E40="x","",IF($B45="","",IF(AND('Games &amp; Picks'!$AW$40='Games &amp; Picks'!$E$40,'Games &amp; Picks'!$BB$40=1,'Games &amp; Picks'!$AW$40='Games &amp; Picks'!$BC$40),20,IF(AND('Games &amp; Picks'!$AW$40='Games &amp; Picks'!$E$40,'Games &amp; Picks'!$BB$40=1),10,IF(AND('Games &amp; Picks'!$AW$40='Games &amp; Picks'!$E$40,'Games &amp; Picks'!$BB$40=0),10,0)))))</f>
        <v/>
      </c>
      <c r="AP45" s="1" t="str">
        <f>IF('Games &amp; Picks'!E41="x","",IF($B45="","",IF(AND('Games &amp; Picks'!$AW$41='Games &amp; Picks'!$E$41,'Games &amp; Picks'!$BB$41=1,'Games &amp; Picks'!$AW$41='Games &amp; Picks'!$BC$41),20,IF(AND('Games &amp; Picks'!$AW$41='Games &amp; Picks'!$E$41,'Games &amp; Picks'!$BB$41=1),10,IF(AND('Games &amp; Picks'!$AW$41='Games &amp; Picks'!$E$41,'Games &amp; Picks'!$BB$41=0),10,0)))))</f>
        <v/>
      </c>
      <c r="AQ45" s="19" t="str">
        <f>IF('Games &amp; Picks'!$E$42="x","",IF($B45="","",IF('Games &amp; Picks'!AW$42='Games &amp; Picks'!$E$42,30,0)))</f>
        <v/>
      </c>
      <c r="AR45" s="62">
        <f>Streaks!AS$48</f>
        <v>0</v>
      </c>
      <c r="AS45" s="62" t="str">
        <f>IF('Games &amp; Picks'!$E$41="x","",IF($B45="","",IF('New Years Bonus'!AS$6=4,10,0)))</f>
        <v/>
      </c>
      <c r="AT45" s="4" t="str">
        <f>IF('Games &amp; Picks'!E42="x","",IF($B45="","",IF('Playoff Bonus'!AS$4=2,15,0)))</f>
        <v/>
      </c>
      <c r="AU45" s="50" t="str">
        <f t="shared" si="1"/>
        <v/>
      </c>
      <c r="AV45" s="42" t="e">
        <f t="shared" si="2"/>
        <v>#DIV/0!</v>
      </c>
      <c r="AW45" s="28" t="str">
        <f>IF(B45="","",HLOOKUP(B45,Streaks!$B$1:$AT$42,AX45,FALSE))</f>
        <v/>
      </c>
      <c r="AX45" s="69">
        <f t="shared" si="3"/>
        <v>1</v>
      </c>
    </row>
    <row r="46" spans="1:50" ht="13.2" thickBot="1" x14ac:dyDescent="0.25">
      <c r="A46" s="26" t="e">
        <f t="shared" si="0"/>
        <v>#VALUE!</v>
      </c>
      <c r="B46" s="64" t="str">
        <f>IF('Games &amp; Picks'!AX$1="","",'Games &amp; Picks'!AX$1)</f>
        <v/>
      </c>
      <c r="C46" s="26" t="str">
        <f>IF('Games &amp; Picks'!E2="x","",IF($B46="","",IF(AND('Games &amp; Picks'!$AX$2='Games &amp; Picks'!$E$2,'Games &amp; Picks'!$BB$2=1,'Games &amp; Picks'!$AX$2='Games &amp; Picks'!$BC$2),10,IF(AND('Games &amp; Picks'!$AX$2='Games &amp; Picks'!$E$2,'Games &amp; Picks'!$BB$2=1),5,IF(AND('Games &amp; Picks'!$AX$2='Games &amp; Picks'!$E$2,'Games &amp; Picks'!$BB$2=0),5,0)))))</f>
        <v/>
      </c>
      <c r="D46" s="26" t="str">
        <f>IF('Games &amp; Picks'!E3="x","",IF($B46="","",IF(AND('Games &amp; Picks'!$AX$3='Games &amp; Picks'!$E$3,'Games &amp; Picks'!$BB$3=1,'Games &amp; Picks'!$AX$3='Games &amp; Picks'!$BC$3),10,IF(AND('Games &amp; Picks'!$AX$3='Games &amp; Picks'!$E$3,'Games &amp; Picks'!$BB$3=1),5,IF(AND('Games &amp; Picks'!$AX$3='Games &amp; Picks'!$E$3,'Games &amp; Picks'!$BB$3=0),5,0)))))</f>
        <v/>
      </c>
      <c r="E46" s="26" t="str">
        <f>IF('Games &amp; Picks'!E4="x","",IF($B46="","",IF(AND('Games &amp; Picks'!$AX$4='Games &amp; Picks'!$E$4,'Games &amp; Picks'!$BB$4=1,'Games &amp; Picks'!$AX$4='Games &amp; Picks'!$BC$4),10,IF(AND('Games &amp; Picks'!$AX$4='Games &amp; Picks'!$E$4,'Games &amp; Picks'!$BB$4=1),5,IF(AND('Games &amp; Picks'!$AX$4='Games &amp; Picks'!$E$4,'Games &amp; Picks'!$BB$4=0),5,0)))))</f>
        <v/>
      </c>
      <c r="F46" s="18" t="str">
        <f>IF('Games &amp; Picks'!E5="x","",IF($B46="","",IF(AND('Games &amp; Picks'!$AX$5='Games &amp; Picks'!$E$5,'Games &amp; Picks'!$BB$5=1,'Games &amp; Picks'!$AX$5='Games &amp; Picks'!$BC$5),10,IF(AND('Games &amp; Picks'!$AX$5='Games &amp; Picks'!$E$5,'Games &amp; Picks'!$BB$5=1),5,IF(AND('Games &amp; Picks'!$AX$5='Games &amp; Picks'!$E$5,'Games &amp; Picks'!$BB$5=0),5,0)))))</f>
        <v/>
      </c>
      <c r="G46" s="18" t="str">
        <f>IF('Games &amp; Picks'!E6="x","",IF($B46="","",IF(AND('Games &amp; Picks'!$AX$6='Games &amp; Picks'!$E$6,'Games &amp; Picks'!$BB$6=1,'Games &amp; Picks'!$AX$6='Games &amp; Picks'!$BC$6),10,IF(AND('Games &amp; Picks'!$AX$6='Games &amp; Picks'!$E$6,'Games &amp; Picks'!$BB$6=1),5,IF(AND('Games &amp; Picks'!$AX$6='Games &amp; Picks'!$E$6,'Games &amp; Picks'!$BB$6=0),5,0)))))</f>
        <v/>
      </c>
      <c r="H46" s="18" t="str">
        <f>IF('Games &amp; Picks'!E7="x","",IF($B46="","",IF(AND('Games &amp; Picks'!$AX$7='Games &amp; Picks'!$E$7,'Games &amp; Picks'!$BB$7=1,'Games &amp; Picks'!$AX$7='Games &amp; Picks'!$BC$7),10,IF(AND('Games &amp; Picks'!$AX$7='Games &amp; Picks'!$E$7,'Games &amp; Picks'!$BB$7=1),5,IF(AND('Games &amp; Picks'!$AX$7='Games &amp; Picks'!$E$7,'Games &amp; Picks'!$BB$7=0),5,0)))))</f>
        <v/>
      </c>
      <c r="I46" s="18" t="str">
        <f>IF('Games &amp; Picks'!E8="x","",IF($B46="","",IF(AND('Games &amp; Picks'!$AX$8='Games &amp; Picks'!$E$8,'Games &amp; Picks'!$BB$8=1,'Games &amp; Picks'!$AX$8='Games &amp; Picks'!$BC$8),10,IF(AND('Games &amp; Picks'!$AX$8='Games &amp; Picks'!$E$8,'Games &amp; Picks'!$BB$8=1),5,IF(AND('Games &amp; Picks'!$AX$8='Games &amp; Picks'!$E$8,'Games &amp; Picks'!$BB$8=0),5,0)))))</f>
        <v/>
      </c>
      <c r="J46" s="18" t="str">
        <f>IF('Games &amp; Picks'!E9="x","",IF($B46="","",IF(AND('Games &amp; Picks'!$AX$9='Games &amp; Picks'!$E$9,'Games &amp; Picks'!$BB$9=1,'Games &amp; Picks'!$AX$9='Games &amp; Picks'!$BC$9),10,IF(AND('Games &amp; Picks'!$AX$9='Games &amp; Picks'!$E$9,'Games &amp; Picks'!$BB$9=1),5,IF(AND('Games &amp; Picks'!$AX$9='Games &amp; Picks'!$E$9,'Games &amp; Picks'!$BB$9=0),5,0)))))</f>
        <v/>
      </c>
      <c r="K46" s="18" t="str">
        <f>IF('Games &amp; Picks'!E10="x","",IF($B46="","",IF(AND('Games &amp; Picks'!$AX$10='Games &amp; Picks'!$E$10,'Games &amp; Picks'!$BB$10=1,'Games &amp; Picks'!$AX$10='Games &amp; Picks'!$BC$10),10,IF(AND('Games &amp; Picks'!$AX$10='Games &amp; Picks'!$E$10,'Games &amp; Picks'!$BB$10=1),5,IF(AND('Games &amp; Picks'!$AX$10='Games &amp; Picks'!$E$10,'Games &amp; Picks'!$BB$10=0),5,0)))))</f>
        <v/>
      </c>
      <c r="L46" s="18" t="str">
        <f>IF('Games &amp; Picks'!E11="x","",IF($B46="","",IF(AND('Games &amp; Picks'!$AX$11='Games &amp; Picks'!$E$11,'Games &amp; Picks'!$BB$11=1,'Games &amp; Picks'!$AX$11='Games &amp; Picks'!$BC$11),10,IF(AND('Games &amp; Picks'!$AX$11='Games &amp; Picks'!$E$11,'Games &amp; Picks'!$BB$11=1),5,IF(AND('Games &amp; Picks'!$AX$11='Games &amp; Picks'!$E$11,'Games &amp; Picks'!$BB$11=0),5,0)))))</f>
        <v/>
      </c>
      <c r="M46" s="18" t="str">
        <f>IF('Games &amp; Picks'!E12="x","",IF($B46="","",IF(AND('Games &amp; Picks'!$AX$12='Games &amp; Picks'!$E$12,'Games &amp; Picks'!$BB$12=1,'Games &amp; Picks'!$AX$12='Games &amp; Picks'!$BC$12),10,IF(AND('Games &amp; Picks'!$AX$12='Games &amp; Picks'!$E$12,'Games &amp; Picks'!$BB$12=1),5,IF(AND('Games &amp; Picks'!$AX$12='Games &amp; Picks'!$E$12,'Games &amp; Picks'!$BB$12=0),5,0)))))</f>
        <v/>
      </c>
      <c r="N46" s="18" t="str">
        <f>IF('Games &amp; Picks'!E13="x","",IF($B46="","",IF(AND('Games &amp; Picks'!$AX$13='Games &amp; Picks'!$E$13,'Games &amp; Picks'!$BB$13=1,'Games &amp; Picks'!$AX$13='Games &amp; Picks'!$BC$13),10,IF(AND('Games &amp; Picks'!$AX$13='Games &amp; Picks'!$E$13,'Games &amp; Picks'!$BB$13=1),5,IF(AND('Games &amp; Picks'!$AX$13='Games &amp; Picks'!$E$13,'Games &amp; Picks'!$BB$13=0),5,0)))))</f>
        <v/>
      </c>
      <c r="O46" s="18" t="str">
        <f>IF('Games &amp; Picks'!E14="x","",IF($B46="","",IF(AND('Games &amp; Picks'!$AX$14='Games &amp; Picks'!$E$14,'Games &amp; Picks'!$BB$14=1,'Games &amp; Picks'!$AX$14='Games &amp; Picks'!$BC$14),10,IF(AND('Games &amp; Picks'!$AX$14='Games &amp; Picks'!$E$14,'Games &amp; Picks'!$BB$14=1),5,IF(AND('Games &amp; Picks'!$AX$14='Games &amp; Picks'!$E$14,'Games &amp; Picks'!$BB$14=0),5,0)))))</f>
        <v/>
      </c>
      <c r="P46" s="18" t="str">
        <f>IF('Games &amp; Picks'!E15="x","",IF($B46="","",IF(AND('Games &amp; Picks'!$AX$15='Games &amp; Picks'!$E$15,'Games &amp; Picks'!$BB$15=1,'Games &amp; Picks'!$AX$15='Games &amp; Picks'!$BC$15),10,IF(AND('Games &amp; Picks'!$AX$15='Games &amp; Picks'!$E$15,'Games &amp; Picks'!$BB$15=1),5,IF(AND('Games &amp; Picks'!$AX$15='Games &amp; Picks'!$E$15,'Games &amp; Picks'!$BB$15=0),5,0)))))</f>
        <v/>
      </c>
      <c r="Q46" s="18" t="str">
        <f>IF('Games &amp; Picks'!E16="x","",IF($B46="","",IF(AND('Games &amp; Picks'!$AX$16='Games &amp; Picks'!$E$16,'Games &amp; Picks'!$BB$16=1,'Games &amp; Picks'!$AX$16='Games &amp; Picks'!$BC$16),10,IF(AND('Games &amp; Picks'!$AX$16='Games &amp; Picks'!$E$16,'Games &amp; Picks'!$BB$16=1),5,IF(AND('Games &amp; Picks'!$AX$16='Games &amp; Picks'!$E$16,'Games &amp; Picks'!$BB$16=0),5,0)))))</f>
        <v/>
      </c>
      <c r="R46" s="18" t="str">
        <f>IF('Games &amp; Picks'!E17="x","",IF($B46="","",IF(AND('Games &amp; Picks'!$AX$17='Games &amp; Picks'!$E$17,'Games &amp; Picks'!$BB$17=1,'Games &amp; Picks'!$AX$17='Games &amp; Picks'!$BC$17),10,IF(AND('Games &amp; Picks'!$AX$17='Games &amp; Picks'!$E$17,'Games &amp; Picks'!$BB$17=1),5,IF(AND('Games &amp; Picks'!$AX$17='Games &amp; Picks'!$E$17,'Games &amp; Picks'!$BB$17=0),5,0)))))</f>
        <v/>
      </c>
      <c r="S46" s="18" t="str">
        <f>IF('Games &amp; Picks'!E18="x","",IF($B46="","",IF(AND('Games &amp; Picks'!$AX$18='Games &amp; Picks'!$E$18,'Games &amp; Picks'!$BB$18=1,'Games &amp; Picks'!$AX$18='Games &amp; Picks'!$BC$18),10,IF(AND('Games &amp; Picks'!$AX$18='Games &amp; Picks'!$E$18,'Games &amp; Picks'!$BB$18=1),5,IF(AND('Games &amp; Picks'!$AX$18='Games &amp; Picks'!$E$18,'Games &amp; Picks'!$BB$18=0),5,0)))))</f>
        <v/>
      </c>
      <c r="T46" s="26" t="str">
        <f>IF('Games &amp; Picks'!E19="x","",IF($B46="","",IF(AND('Games &amp; Picks'!$AX$19='Games &amp; Picks'!$E$19,'Games &amp; Picks'!$BB$19=1,'Games &amp; Picks'!$AX$19='Games &amp; Picks'!$BC$19),10,IF(AND('Games &amp; Picks'!$AX$19='Games &amp; Picks'!$E$19,'Games &amp; Picks'!$BB$19=1),5,IF(AND('Games &amp; Picks'!$AX$19='Games &amp; Picks'!$E$19,'Games &amp; Picks'!$BB$19=0),5,0)))))</f>
        <v/>
      </c>
      <c r="U46" s="18" t="str">
        <f>IF('Games &amp; Picks'!E20="x","",IF($B46="","",IF(AND('Games &amp; Picks'!$AX$20='Games &amp; Picks'!$E$20,'Games &amp; Picks'!$BB$20=1,'Games &amp; Picks'!$AX$20='Games &amp; Picks'!$BC$20),10,IF(AND('Games &amp; Picks'!$AX$20='Games &amp; Picks'!$E$20,'Games &amp; Picks'!$BB$20=1),5,IF(AND('Games &amp; Picks'!$AX$20='Games &amp; Picks'!$E$20,'Games &amp; Picks'!$BB$20=0),5,0)))))</f>
        <v/>
      </c>
      <c r="V46" s="18" t="str">
        <f>IF('Games &amp; Picks'!E21="x","",IF($B46="","",IF(AND('Games &amp; Picks'!$AX$21='Games &amp; Picks'!$E$21,'Games &amp; Picks'!$BB$21=1,'Games &amp; Picks'!$AX$21='Games &amp; Picks'!$BC$21),10,IF(AND('Games &amp; Picks'!$AX$21='Games &amp; Picks'!$E$21,'Games &amp; Picks'!$BB$21=1),5,IF(AND('Games &amp; Picks'!$AX$21='Games &amp; Picks'!$E$21,'Games &amp; Picks'!$BB$21=0),5,0)))))</f>
        <v/>
      </c>
      <c r="W46" s="18" t="str">
        <f>IF('Games &amp; Picks'!E22="x","",IF($B46="","",IF(AND('Games &amp; Picks'!$AX$22='Games &amp; Picks'!$E$22,'Games &amp; Picks'!$BB$22=1,'Games &amp; Picks'!$AX$22='Games &amp; Picks'!$BC$22),10,IF(AND('Games &amp; Picks'!$AX$22='Games &amp; Picks'!$E$22,'Games &amp; Picks'!$BB$22=1),5,IF(AND('Games &amp; Picks'!$AX$22='Games &amp; Picks'!$E$22,'Games &amp; Picks'!$BB$22=0),5,0)))))</f>
        <v/>
      </c>
      <c r="X46" s="51" t="str">
        <f>IF('Games &amp; Picks'!E23="x","",IF($B46="","",IF(AND('Games &amp; Picks'!$AX$23='Games &amp; Picks'!$E$23,'Games &amp; Picks'!$BB$23=1,'Games &amp; Picks'!$AX$23='Games &amp; Picks'!$BC$23),10,IF(AND('Games &amp; Picks'!$AX$23='Games &amp; Picks'!$E$23,'Games &amp; Picks'!$BB$23=1),5,IF(AND('Games &amp; Picks'!$AX$23='Games &amp; Picks'!$E$23,'Games &amp; Picks'!$BB$23=0),5,0)))))</f>
        <v/>
      </c>
      <c r="Y46" s="18" t="str">
        <f>IF('Games &amp; Picks'!E24="x","",IF($B46="","",IF(AND('Games &amp; Picks'!$AX$24='Games &amp; Picks'!$E$24,'Games &amp; Picks'!$BB$24=1,'Games &amp; Picks'!$AX$24='Games &amp; Picks'!$BC$24),10,IF(AND('Games &amp; Picks'!$AX$24='Games &amp; Picks'!$E$24,'Games &amp; Picks'!$BB$24=1),5,IF(AND('Games &amp; Picks'!$AX$24='Games &amp; Picks'!$E$24,'Games &amp; Picks'!$BB$24=0),5,0)))))</f>
        <v/>
      </c>
      <c r="Z46" s="18" t="str">
        <f>IF('Games &amp; Picks'!E25="x","",IF($B46="","",IF(AND('Games &amp; Picks'!$AX$25='Games &amp; Picks'!$E$25,'Games &amp; Picks'!$BB$25=1,'Games &amp; Picks'!$AX$25='Games &amp; Picks'!$BC$25),10,IF(AND('Games &amp; Picks'!$AX$25='Games &amp; Picks'!$E$25,'Games &amp; Picks'!$BB$25=1),5,IF(AND('Games &amp; Picks'!$AX$25='Games &amp; Picks'!$E$25,'Games &amp; Picks'!$BB$25=0),5,0)))))</f>
        <v/>
      </c>
      <c r="AA46" s="18" t="str">
        <f>IF('Games &amp; Picks'!E26="x","",IF($B46="","",IF(AND('Games &amp; Picks'!$AX$26='Games &amp; Picks'!$E$26,'Games &amp; Picks'!$BB$26=1,'Games &amp; Picks'!$AX$26='Games &amp; Picks'!$BC$26),10,IF(AND('Games &amp; Picks'!$AX$26='Games &amp; Picks'!$E$26,'Games &amp; Picks'!$BB$26=1),5,IF(AND('Games &amp; Picks'!$AX$26='Games &amp; Picks'!$E$26,'Games &amp; Picks'!$BB$26=0),5,0)))))</f>
        <v/>
      </c>
      <c r="AB46" s="18" t="str">
        <f>IF('Games &amp; Picks'!E27="x","",IF($B46="","",IF(AND('Games &amp; Picks'!$AX$27='Games &amp; Picks'!$E$27,'Games &amp; Picks'!$BB$27=1,'Games &amp; Picks'!$AX$27='Games &amp; Picks'!$BC$27),10,IF(AND('Games &amp; Picks'!$AX$27='Games &amp; Picks'!$E$27,'Games &amp; Picks'!$BB$27=1),5,IF(AND('Games &amp; Picks'!$AX$27='Games &amp; Picks'!$E$27,'Games &amp; Picks'!$BB$27=0),5,0)))))</f>
        <v/>
      </c>
      <c r="AC46" s="18" t="str">
        <f>IF('Games &amp; Picks'!E28="x","",IF($B46="","",IF(AND('Games &amp; Picks'!$AX$28='Games &amp; Picks'!$E$28,'Games &amp; Picks'!$BB$28=1,'Games &amp; Picks'!$AX$28='Games &amp; Picks'!$BC$28),14,IF(AND('Games &amp; Picks'!$AX$28='Games &amp; Picks'!$E$28,'Games &amp; Picks'!$BB$28=1),7,IF(AND('Games &amp; Picks'!$AX$28='Games &amp; Picks'!$E$28,'Games &amp; Picks'!$BB$28=0),7,0)))))</f>
        <v/>
      </c>
      <c r="AD46" s="7" t="str">
        <f>IF('Games &amp; Picks'!E29="x","",IF($B46="","",IF(AND('Games &amp; Picks'!$AX$29='Games &amp; Picks'!$E$29,'Games &amp; Picks'!$BB$29=1,'Games &amp; Picks'!$AX$29='Games &amp; Picks'!$BC$29),10,IF(AND('Games &amp; Picks'!$AX$29='Games &amp; Picks'!$E$29,'Games &amp; Picks'!$BB$29=1),5,IF(AND('Games &amp; Picks'!$AX$29='Games &amp; Picks'!$E$29,'Games &amp; Picks'!$BB$29=0),5,0)))))</f>
        <v/>
      </c>
      <c r="AE46" s="18" t="str">
        <f>IF('Games &amp; Picks'!E30="x","",IF($B46="","",IF(AND('Games &amp; Picks'!$AX$30='Games &amp; Picks'!$E$30,'Games &amp; Picks'!$BB$30=1,'Games &amp; Picks'!$AX$30='Games &amp; Picks'!$BC$30),10,IF(AND('Games &amp; Picks'!$AX$30='Games &amp; Picks'!$E$30,'Games &amp; Picks'!$BB$30=1),5,IF(AND('Games &amp; Picks'!$AX$30='Games &amp; Picks'!$E$30,'Games &amp; Picks'!$BB$30=0),5,0)))))</f>
        <v/>
      </c>
      <c r="AF46" s="18" t="str">
        <f>IF('Games &amp; Picks'!E31="x","",IF($B46="","",IF(AND('Games &amp; Picks'!$AX$31='Games &amp; Picks'!$E$31,'Games &amp; Picks'!$BB$31=1,'Games &amp; Picks'!$AX$31='Games &amp; Picks'!$BC$31),10,IF(AND('Games &amp; Picks'!$AX$31='Games &amp; Picks'!$E$31,'Games &amp; Picks'!$BB$31=1),5,IF(AND('Games &amp; Picks'!$AX$31='Games &amp; Picks'!$E$31,'Games &amp; Picks'!$BB$31=0),5,0)))))</f>
        <v/>
      </c>
      <c r="AG46" s="18" t="str">
        <f>IF('Games &amp; Picks'!E32="x","",IF($B46="","",IF(AND('Games &amp; Picks'!$AX$32='Games &amp; Picks'!$E$32,'Games &amp; Picks'!$BB$32=1,'Games &amp; Picks'!$AX$32='Games &amp; Picks'!$BC$32),10,IF(AND('Games &amp; Picks'!$AX$32='Games &amp; Picks'!$E$32,'Games &amp; Picks'!$BB$32=1),5,IF(AND('Games &amp; Picks'!$AX$32='Games &amp; Picks'!$E$32,'Games &amp; Picks'!$BB$32=0),5,0)))))</f>
        <v/>
      </c>
      <c r="AH46" s="18" t="str">
        <f>IF('Games &amp; Picks'!E33="x","",IF($B46="","",IF(AND('Games &amp; Picks'!$AX$33='Games &amp; Picks'!$E$33,'Games &amp; Picks'!$BB$33=1,'Games &amp; Picks'!$AX$33='Games &amp; Picks'!$BC$33),20,IF(AND('Games &amp; Picks'!$AX$33='Games &amp; Picks'!$E$33,'Games &amp; Picks'!$BB$33=1),10,IF(AND('Games &amp; Picks'!$AX$33='Games &amp; Picks'!$E$33,'Games &amp; Picks'!$BB$33=0),10,0)))))</f>
        <v/>
      </c>
      <c r="AI46" s="18" t="str">
        <f>IF('Games &amp; Picks'!E34="x","",IF($B46="","",IF(AND('Games &amp; Picks'!$AX$34='Games &amp; Picks'!$E$34,'Games &amp; Picks'!$BB$34=1,'Games &amp; Picks'!$AX$34='Games &amp; Picks'!$BC$34),10,IF(AND('Games &amp; Picks'!$AX$34='Games &amp; Picks'!$E$34,'Games &amp; Picks'!$BB$34=1),5,IF(AND('Games &amp; Picks'!$AX$34='Games &amp; Picks'!$E$34,'Games &amp; Picks'!$BB$34=0),5,0)))))</f>
        <v/>
      </c>
      <c r="AJ46" s="18" t="str">
        <f>IF('Games &amp; Picks'!E35="x","",IF($B46="","",IF(AND('Games &amp; Picks'!$AX$35='Games &amp; Picks'!$E$35,'Games &amp; Picks'!$BB$35=1,'Games &amp; Picks'!$AX$35='Games &amp; Picks'!$BC$35),14,IF(AND('Games &amp; Picks'!$AX$35='Games &amp; Picks'!$E$35,'Games &amp; Picks'!$BB$35=1),7,IF(AND('Games &amp; Picks'!$AX$35='Games &amp; Picks'!$E$35,'Games &amp; Picks'!$BB$35=0),7,0)))))</f>
        <v/>
      </c>
      <c r="AK46" s="18" t="str">
        <f>IF('Games &amp; Picks'!E36="x","",IF($B46="","",IF(AND('Games &amp; Picks'!$AX$36='Games &amp; Picks'!$E$36,'Games &amp; Picks'!$BB$36=1,'Games &amp; Picks'!$AX$36='Games &amp; Picks'!$BC$36),30,IF(AND('Games &amp; Picks'!$AX$36='Games &amp; Picks'!$E$36,'Games &amp; Picks'!$BB$36=1),15,IF(AND('Games &amp; Picks'!$AX$36='Games &amp; Picks'!$E$36,'Games &amp; Picks'!$BB$36=0),15,0)))))</f>
        <v/>
      </c>
      <c r="AL46" s="18" t="str">
        <f>IF('Games &amp; Picks'!E37="x","",IF($B46="","",IF(AND('Games &amp; Picks'!$AX$37='Games &amp; Picks'!$E$37,'Games &amp; Picks'!$BB$37=1,'Games &amp; Picks'!$AX$37='Games &amp; Picks'!$BC$37),30,IF(AND('Games &amp; Picks'!$AX$37='Games &amp; Picks'!$E$37,'Games &amp; Picks'!$BB$37=1),15,IF(AND('Games &amp; Picks'!$AX$37='Games &amp; Picks'!$E$37,'Games &amp; Picks'!$BB$37=0),15,0)))))</f>
        <v/>
      </c>
      <c r="AM46" s="18" t="str">
        <f>IF('Games &amp; Picks'!E38="x","",IF($B46="","",IF(AND('Games &amp; Picks'!$AX$38='Games &amp; Picks'!$E$38,'Games &amp; Picks'!$BB$38=1,'Games &amp; Picks'!$AX$38='Games &amp; Picks'!$BC$38),10,IF(AND('Games &amp; Picks'!$AX$38='Games &amp; Picks'!$E$38,'Games &amp; Picks'!$BB$38=1),5,IF(AND('Games &amp; Picks'!$AX$38='Games &amp; Picks'!$E$38,'Games &amp; Picks'!$BB$38=0),5,0)))))</f>
        <v/>
      </c>
      <c r="AN46" s="18" t="str">
        <f>IF('Games &amp; Picks'!E39="x","",IF($B46="","",IF(AND('Games &amp; Picks'!$AX$39='Games &amp; Picks'!$E$39,'Games &amp; Picks'!$BB$39=1,'Games &amp; Picks'!$AX$39='Games &amp; Picks'!$BC$39),20,IF(AND('Games &amp; Picks'!$AX$39='Games &amp; Picks'!$E$39,'Games &amp; Picks'!$BB$39=1),10,IF(AND('Games &amp; Picks'!$AX$39='Games &amp; Picks'!$E$39,'Games &amp; Picks'!$BB$39=0),10,0)))))</f>
        <v/>
      </c>
      <c r="AO46" s="18" t="str">
        <f>IF('Games &amp; Picks'!E40="x","",IF($B46="","",IF(AND('Games &amp; Picks'!$AX$40='Games &amp; Picks'!$E$40,'Games &amp; Picks'!$BB$40=1,'Games &amp; Picks'!$AX$40='Games &amp; Picks'!$BC$40),20,IF(AND('Games &amp; Picks'!$AX$40='Games &amp; Picks'!$E$40,'Games &amp; Picks'!$BB$40=1),10,IF(AND('Games &amp; Picks'!$AX$40='Games &amp; Picks'!$E$40,'Games &amp; Picks'!$BB$40=0),10,0)))))</f>
        <v/>
      </c>
      <c r="AP46" s="18" t="str">
        <f>IF('Games &amp; Picks'!E41="x","",IF($B46="","",IF(AND('Games &amp; Picks'!$AX$41='Games &amp; Picks'!$E$41,'Games &amp; Picks'!$BB$41=1,'Games &amp; Picks'!$AX$41='Games &amp; Picks'!$BC$41),20,IF(AND('Games &amp; Picks'!$AX$41='Games &amp; Picks'!$E$41,'Games &amp; Picks'!$BB$41=1),10,IF(AND('Games &amp; Picks'!$AX$41='Games &amp; Picks'!$E$41,'Games &amp; Picks'!$BB$41=0),10,0)))))</f>
        <v/>
      </c>
      <c r="AQ46" s="20" t="str">
        <f>IF('Games &amp; Picks'!$E$42="x","",IF($B46="","",IF('Games &amp; Picks'!AX$42='Games &amp; Picks'!$E$42,30,0)))</f>
        <v/>
      </c>
      <c r="AR46" s="26">
        <f>Streaks!AT$48</f>
        <v>0</v>
      </c>
      <c r="AS46" s="26" t="str">
        <f>IF('Games &amp; Picks'!$E$41="x","",IF($B46="","",IF('New Years Bonus'!AT$6=4,10,0)))</f>
        <v/>
      </c>
      <c r="AT46" s="5" t="str">
        <f>IF('Games &amp; Picks'!E42="x","",IF($B46="","",IF('Playoff Bonus'!AT$4=2,15,0)))</f>
        <v/>
      </c>
      <c r="AU46" s="52" t="str">
        <f t="shared" si="1"/>
        <v/>
      </c>
      <c r="AV46" s="43" t="e">
        <f t="shared" si="2"/>
        <v>#DIV/0!</v>
      </c>
      <c r="AW46" s="72" t="str">
        <f>IF(B46="","",HLOOKUP(B46,Streaks!$B$1:$AT$42,AX46,FALSE))</f>
        <v/>
      </c>
      <c r="AX46" s="69">
        <f t="shared" si="3"/>
        <v>1</v>
      </c>
    </row>
    <row r="47" spans="1:50" ht="13.2" thickTop="1" x14ac:dyDescent="0.2">
      <c r="B47" s="21"/>
      <c r="C47" s="21"/>
      <c r="D47" s="21"/>
      <c r="E47" s="21"/>
    </row>
    <row r="48" spans="1:50" x14ac:dyDescent="0.2">
      <c r="B48" s="21"/>
      <c r="C48" s="21"/>
      <c r="D48" s="21"/>
      <c r="E48" s="21"/>
    </row>
    <row r="49" spans="2:5" x14ac:dyDescent="0.2">
      <c r="B49" s="21"/>
      <c r="C49" s="21"/>
      <c r="D49" s="21"/>
      <c r="E49" s="21"/>
    </row>
    <row r="50" spans="2:5" x14ac:dyDescent="0.2">
      <c r="B50" s="21"/>
      <c r="C50" s="21"/>
      <c r="D50" s="21"/>
      <c r="E50" s="21"/>
    </row>
    <row r="51" spans="2:5" x14ac:dyDescent="0.2">
      <c r="B51" s="21"/>
      <c r="C51" s="21"/>
      <c r="D51" s="21"/>
      <c r="E51" s="21"/>
    </row>
    <row r="52" spans="2:5" x14ac:dyDescent="0.2">
      <c r="B52" s="21"/>
      <c r="C52" s="21"/>
      <c r="D52" s="21"/>
      <c r="E52" s="21"/>
    </row>
    <row r="53" spans="2:5" x14ac:dyDescent="0.2">
      <c r="B53" s="21"/>
      <c r="C53" s="21"/>
      <c r="D53" s="21"/>
      <c r="E53" s="21"/>
    </row>
    <row r="54" spans="2:5" x14ac:dyDescent="0.2">
      <c r="B54" s="21"/>
      <c r="C54" s="21"/>
      <c r="D54" s="21"/>
      <c r="E54" s="21"/>
    </row>
  </sheetData>
  <sheetProtection password="EB0E" sheet="1" objects="1" scenarios="1"/>
  <sortState ref="B2:AW51">
    <sortCondition descending="1" ref="AU3:AU51"/>
  </sortState>
  <phoneticPr fontId="10" type="noConversion"/>
  <conditionalFormatting sqref="AV2:AV46 B2:AT46">
    <cfRule type="expression" dxfId="14" priority="0" stopIfTrue="1">
      <formula>$B2=""</formula>
    </cfRule>
  </conditionalFormatting>
  <conditionalFormatting sqref="AU2:AU46 AW2:AW46">
    <cfRule type="expression" dxfId="13" priority="51" stopIfTrue="1">
      <formula>$B2=""</formula>
    </cfRule>
    <cfRule type="cellIs" dxfId="12" priority="52" stopIfTrue="1" operator="equal">
      <formula>MAX($AU$2:$AU$46)</formula>
    </cfRule>
  </conditionalFormatting>
  <pageMargins left="0.75" right="0.75" top="1" bottom="1" header="0.5" footer="0.5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opLeftCell="A22" workbookViewId="0">
      <pane xSplit="1" topLeftCell="B1" activePane="topRight" state="frozenSplit"/>
      <selection pane="topRight" activeCell="F45" sqref="F45"/>
    </sheetView>
  </sheetViews>
  <sheetFormatPr defaultColWidth="10.81640625" defaultRowHeight="12.6" x14ac:dyDescent="0.2"/>
  <cols>
    <col min="1" max="1" width="19.1796875" bestFit="1" customWidth="1"/>
    <col min="2" max="2" width="11.1796875" bestFit="1" customWidth="1"/>
    <col min="3" max="3" width="10.6328125" bestFit="1" customWidth="1"/>
    <col min="4" max="4" width="14.7265625" bestFit="1" customWidth="1"/>
    <col min="5" max="5" width="11.26953125" bestFit="1" customWidth="1"/>
    <col min="6" max="6" width="13.36328125" bestFit="1" customWidth="1"/>
    <col min="7" max="7" width="9.81640625" bestFit="1" customWidth="1"/>
    <col min="8" max="8" width="8.1796875" bestFit="1" customWidth="1"/>
    <col min="9" max="9" width="15.1796875" bestFit="1" customWidth="1"/>
    <col min="10" max="10" width="11" bestFit="1" customWidth="1"/>
    <col min="11" max="11" width="8.7265625" bestFit="1" customWidth="1"/>
    <col min="12" max="12" width="14.36328125" bestFit="1" customWidth="1"/>
    <col min="13" max="13" width="12.6328125" bestFit="1" customWidth="1"/>
    <col min="14" max="14" width="13.453125" bestFit="1" customWidth="1"/>
    <col min="15" max="15" width="11.1796875" bestFit="1" customWidth="1"/>
    <col min="16" max="16" width="13.08984375" bestFit="1" customWidth="1"/>
    <col min="17" max="17" width="10.81640625" bestFit="1" customWidth="1"/>
    <col min="18" max="18" width="11.90625" bestFit="1" customWidth="1"/>
    <col min="19" max="19" width="11.453125" bestFit="1" customWidth="1"/>
    <col min="20" max="21" width="10" bestFit="1" customWidth="1"/>
    <col min="22" max="22" width="8.08984375" bestFit="1" customWidth="1"/>
    <col min="23" max="23" width="11.08984375" bestFit="1" customWidth="1"/>
    <col min="24" max="24" width="10.54296875" bestFit="1" customWidth="1"/>
    <col min="25" max="25" width="14" bestFit="1" customWidth="1"/>
    <col min="26" max="26" width="9.1796875" bestFit="1" customWidth="1"/>
    <col min="27" max="27" width="8.1796875" bestFit="1" customWidth="1"/>
    <col min="28" max="28" width="10.7265625" bestFit="1" customWidth="1"/>
    <col min="29" max="29" width="11" bestFit="1" customWidth="1"/>
    <col min="30" max="30" width="13" bestFit="1" customWidth="1"/>
    <col min="31" max="31" width="9.453125" bestFit="1" customWidth="1"/>
    <col min="32" max="32" width="10.26953125" bestFit="1" customWidth="1"/>
    <col min="33" max="33" width="11.6328125" bestFit="1" customWidth="1"/>
    <col min="34" max="34" width="13.453125" bestFit="1" customWidth="1"/>
    <col min="35" max="35" width="17.7265625" bestFit="1" customWidth="1"/>
    <col min="36" max="36" width="11.08984375" bestFit="1" customWidth="1"/>
    <col min="37" max="37" width="13" bestFit="1" customWidth="1"/>
    <col min="38" max="38" width="10.81640625" bestFit="1" customWidth="1"/>
    <col min="39" max="39" width="11" bestFit="1" customWidth="1"/>
    <col min="40" max="40" width="9.54296875" bestFit="1" customWidth="1"/>
    <col min="41" max="41" width="12.81640625" bestFit="1" customWidth="1"/>
    <col min="42" max="42" width="13" bestFit="1" customWidth="1"/>
    <col min="43" max="43" width="10" bestFit="1" customWidth="1"/>
    <col min="45" max="45" width="9.7265625" bestFit="1" customWidth="1"/>
    <col min="46" max="46" width="10.26953125" bestFit="1" customWidth="1"/>
  </cols>
  <sheetData>
    <row r="1" spans="1:47" ht="13.8" thickTop="1" thickBot="1" x14ac:dyDescent="0.25">
      <c r="A1" s="10" t="s">
        <v>20</v>
      </c>
      <c r="B1" s="17" t="str">
        <f>IF('Games &amp; Picks'!F$1="","",'Games &amp; Picks'!F$1)</f>
        <v>Jordan Quinn</v>
      </c>
      <c r="C1" s="17" t="str">
        <f>IF('Games &amp; Picks'!G$1="","",'Games &amp; Picks'!G$1)</f>
        <v>Steve Hurrle</v>
      </c>
      <c r="D1" s="17" t="str">
        <f>IF('Games &amp; Picks'!H$1="","",'Games &amp; Picks'!H$1)</f>
        <v>Jordan Rosswurm</v>
      </c>
      <c r="E1" s="17" t="str">
        <f>IF('Games &amp; Picks'!I$1="","",'Games &amp; Picks'!I$1)</f>
        <v>Claire Waters</v>
      </c>
      <c r="F1" s="17" t="str">
        <f>IF('Games &amp; Picks'!J$1="","",'Games &amp; Picks'!J$1)</f>
        <v>Brien Blackburn</v>
      </c>
      <c r="G1" s="17" t="str">
        <f>IF('Games &amp; Picks'!K$1="","",'Games &amp; Picks'!K$1)</f>
        <v>Ben Waters</v>
      </c>
      <c r="H1" s="17" t="str">
        <f>IF('Games &amp; Picks'!L$1="","",'Games &amp; Picks'!L$1)</f>
        <v>Mike Thill</v>
      </c>
      <c r="I1" s="17" t="str">
        <f>IF('Games &amp; Picks'!M$1="","",'Games &amp; Picks'!M$1)</f>
        <v>Andrew Blackburn</v>
      </c>
      <c r="J1" s="17" t="str">
        <f>IF('Games &amp; Picks'!N$1="","",'Games &amp; Picks'!N$1)</f>
        <v>Joe Dustman</v>
      </c>
      <c r="K1" s="17" t="str">
        <f>IF('Games &amp; Picks'!O$1="","",'Games &amp; Picks'!O$1)</f>
        <v>Nate Oren</v>
      </c>
      <c r="L1" s="17" t="str">
        <f>IF('Games &amp; Picks'!P$1="","",'Games &amp; Picks'!P$1)</f>
        <v>Zach Richardville</v>
      </c>
      <c r="M1" s="17" t="str">
        <f>IF('Games &amp; Picks'!Q$1="","",'Games &amp; Picks'!Q$1)</f>
        <v>Nathan Pierson</v>
      </c>
      <c r="N1" s="17" t="str">
        <f>IF('Games &amp; Picks'!R$1="","",'Games &amp; Picks'!R$1)</f>
        <v>Marina Thiessen</v>
      </c>
      <c r="O1" s="17" t="str">
        <f>IF('Games &amp; Picks'!S$1="","",'Games &amp; Picks'!S$1)</f>
        <v>Lewis DeLosa</v>
      </c>
      <c r="P1" s="17" t="str">
        <f>IF('Games &amp; Picks'!T$1="","",'Games &amp; Picks'!T$1)</f>
        <v>David Stradling</v>
      </c>
      <c r="Q1" s="17" t="str">
        <f>IF('Games &amp; Picks'!U$1="","",'Games &amp; Picks'!U$1)</f>
        <v>David Ruddy</v>
      </c>
      <c r="R1" s="17" t="str">
        <f>IF('Games &amp; Picks'!V$1="","",'Games &amp; Picks'!V$1)</f>
        <v>Nick Pellegrini</v>
      </c>
      <c r="S1" s="17" t="str">
        <f>IF('Games &amp; Picks'!W$1="","",'Games &amp; Picks'!W$1)</f>
        <v>Tim Kaminski</v>
      </c>
      <c r="T1" s="17" t="str">
        <f>IF('Games &amp; Picks'!X$1="","",'Games &amp; Picks'!X$1)</f>
        <v>Chris Moore</v>
      </c>
      <c r="U1" s="17" t="str">
        <f>IF('Games &amp; Picks'!Y$1="","",'Games &amp; Picks'!Y$1)</f>
        <v>Phil Huneck</v>
      </c>
      <c r="V1" s="17" t="str">
        <f>IF('Games &amp; Picks'!Z$1="","",'Games &amp; Picks'!Z$1)</f>
        <v>Matt Thill</v>
      </c>
      <c r="W1" s="17" t="str">
        <f>IF('Games &amp; Picks'!AA$1="","",'Games &amp; Picks'!AA$1)</f>
        <v>Nick DiRenzo</v>
      </c>
      <c r="X1" s="17" t="str">
        <f>IF('Games &amp; Picks'!AB$1="","",'Games &amp; Picks'!AB$1)</f>
        <v>Tim Brunner</v>
      </c>
      <c r="Y1" s="17" t="str">
        <f>IF('Games &amp; Picks'!AC$1="","",'Games &amp; Picks'!AC$1)</f>
        <v>Jake Richardville</v>
      </c>
      <c r="Z1" s="17" t="str">
        <f>IF('Games &amp; Picks'!AD$1="","",'Games &amp; Picks'!AD$1)</f>
        <v>Bryan Thill</v>
      </c>
      <c r="AA1" s="17" t="str">
        <f>IF('Games &amp; Picks'!AE$1="","",'Games &amp; Picks'!AE$1)</f>
        <v>Justin Oh</v>
      </c>
      <c r="AB1" s="17" t="str">
        <f>IF('Games &amp; Picks'!AF$1="","",'Games &amp; Picks'!AF$1)</f>
        <v>Ann Brunner</v>
      </c>
      <c r="AC1" s="17" t="str">
        <f>IF('Games &amp; Picks'!AG$1="","",'Games &amp; Picks'!AG$1)</f>
        <v>Burt Brunner</v>
      </c>
      <c r="AD1" s="17" t="str">
        <f>IF('Games &amp; Picks'!AH$1="","",'Games &amp; Picks'!AH$1)</f>
        <v>Patrick Brunner</v>
      </c>
      <c r="AE1" s="17" t="str">
        <f>IF('Games &amp; Picks'!AI$1="","",'Games &amp; Picks'!AI$1)</f>
        <v>Mike Hatke</v>
      </c>
      <c r="AF1" s="17" t="str">
        <f>IF('Games &amp; Picks'!AJ$1="","",'Games &amp; Picks'!AJ$1)</f>
        <v>Emily Hatke</v>
      </c>
      <c r="AG1" s="17" t="str">
        <f>IF('Games &amp; Picks'!AK$1="","",'Games &amp; Picks'!AK$1)</f>
        <v>David Huneck</v>
      </c>
      <c r="AH1" s="17" t="str">
        <f>IF('Games &amp; Picks'!AL$1="","",'Games &amp; Picks'!AL$1)</f>
        <v>Cortlin Simpson</v>
      </c>
      <c r="AI1" s="17" t="str">
        <f>IF('Games &amp; Picks'!AM$1="","",'Games &amp; Picks'!AM$1)</f>
        <v>Thomas Brunner #27</v>
      </c>
      <c r="AJ1" s="17" t="str">
        <f>IF('Games &amp; Picks'!AN$1="","",'Games &amp; Picks'!AN$1)</f>
        <v>Joey Beglane</v>
      </c>
      <c r="AK1" s="17" t="str">
        <f>IF('Games &amp; Picks'!AO$1="","",'Games &amp; Picks'!AO$1)</f>
        <v>Roger Sammon</v>
      </c>
      <c r="AL1" s="17" t="str">
        <f>IF('Games &amp; Picks'!AP$1="","",'Games &amp; Picks'!AP$1)</f>
        <v>John Huneck</v>
      </c>
      <c r="AM1" s="17" t="str">
        <f>IF('Games &amp; Picks'!AQ$1="","",'Games &amp; Picks'!AQ$1)</f>
        <v/>
      </c>
      <c r="AN1" s="17" t="str">
        <f>IF('Games &amp; Picks'!AR$1="","",'Games &amp; Picks'!AR$1)</f>
        <v/>
      </c>
      <c r="AO1" s="17" t="str">
        <f>IF('Games &amp; Picks'!AS$1="","",'Games &amp; Picks'!AS$1)</f>
        <v/>
      </c>
      <c r="AP1" s="17" t="str">
        <f>IF('Games &amp; Picks'!AT$1="","",'Games &amp; Picks'!AT$1)</f>
        <v/>
      </c>
      <c r="AQ1" s="17" t="str">
        <f>IF('Games &amp; Picks'!AU$1="","",'Games &amp; Picks'!AU$1)</f>
        <v/>
      </c>
      <c r="AR1" s="17" t="str">
        <f>IF('Games &amp; Picks'!AV$1="","",'Games &amp; Picks'!AV$1)</f>
        <v/>
      </c>
      <c r="AS1" s="17" t="str">
        <f>IF('Games &amp; Picks'!AW$1="","",'Games &amp; Picks'!AW$1)</f>
        <v/>
      </c>
      <c r="AT1" s="17" t="str">
        <f>IF('Games &amp; Picks'!AX$1="","",'Games &amp; Picks'!AX$1)</f>
        <v/>
      </c>
      <c r="AU1" s="44"/>
    </row>
    <row r="2" spans="1:47" ht="13.2" thickTop="1" x14ac:dyDescent="0.2">
      <c r="A2" s="14" t="str">
        <f>'Games &amp; Picks'!A2</f>
        <v>New Mexico</v>
      </c>
      <c r="B2" s="22">
        <f>IF('Games &amp; Picks'!F$1="","",IF('Games &amp; Picks'!$E2="x","",IF('Games &amp; Picks'!$E2='Games &amp; Picks'!F2,SUM(B1,1),0)))</f>
        <v>1</v>
      </c>
      <c r="C2" s="22">
        <f>IF('Games &amp; Picks'!G$1="","",IF('Games &amp; Picks'!$E2="x","",IF('Games &amp; Picks'!$E2='Games &amp; Picks'!G2,SUM(C1,1),0)))</f>
        <v>1</v>
      </c>
      <c r="D2" s="22">
        <f>IF('Games &amp; Picks'!H$1="","",IF('Games &amp; Picks'!$E2="x","",IF('Games &amp; Picks'!$E2='Games &amp; Picks'!H2,SUM(D1,1),0)))</f>
        <v>0</v>
      </c>
      <c r="E2" s="22">
        <f>IF('Games &amp; Picks'!I$1="","",IF('Games &amp; Picks'!$E2="x","",IF('Games &amp; Picks'!$E2='Games &amp; Picks'!I2,SUM(E1,1),0)))</f>
        <v>0</v>
      </c>
      <c r="F2" s="22">
        <f>IF('Games &amp; Picks'!J$1="","",IF('Games &amp; Picks'!$E2="x","",IF('Games &amp; Picks'!$E2='Games &amp; Picks'!J2,SUM(F1,1),0)))</f>
        <v>1</v>
      </c>
      <c r="G2" s="22">
        <f>IF('Games &amp; Picks'!K$1="","",IF('Games &amp; Picks'!$E2="x","",IF('Games &amp; Picks'!$E2='Games &amp; Picks'!K2,SUM(G1,1),0)))</f>
        <v>0</v>
      </c>
      <c r="H2" s="22">
        <f>IF('Games &amp; Picks'!L$1="","",IF('Games &amp; Picks'!$E2="x","",IF('Games &amp; Picks'!$E2='Games &amp; Picks'!L2,SUM(H1,1),0)))</f>
        <v>1</v>
      </c>
      <c r="I2" s="22">
        <f>IF('Games &amp; Picks'!M$1="","",IF('Games &amp; Picks'!$E2="x","",IF('Games &amp; Picks'!$E2='Games &amp; Picks'!M2,SUM(I1,1),0)))</f>
        <v>1</v>
      </c>
      <c r="J2" s="22">
        <f>IF('Games &amp; Picks'!N$1="","",IF('Games &amp; Picks'!$E2="x","",IF('Games &amp; Picks'!$E2='Games &amp; Picks'!N2,SUM(J1,1),0)))</f>
        <v>0</v>
      </c>
      <c r="K2" s="22">
        <f>IF('Games &amp; Picks'!O$1="","",IF('Games &amp; Picks'!$E2="x","",IF('Games &amp; Picks'!$E2='Games &amp; Picks'!O2,SUM(K1,1),0)))</f>
        <v>0</v>
      </c>
      <c r="L2" s="22">
        <f>IF('Games &amp; Picks'!P$1="","",IF('Games &amp; Picks'!$E2="x","",IF('Games &amp; Picks'!$E2='Games &amp; Picks'!P2,SUM(L1,1),0)))</f>
        <v>1</v>
      </c>
      <c r="M2" s="22">
        <f>IF('Games &amp; Picks'!Q$1="","",IF('Games &amp; Picks'!$E2="x","",IF('Games &amp; Picks'!$E2='Games &amp; Picks'!Q2,SUM(M1,1),0)))</f>
        <v>1</v>
      </c>
      <c r="N2" s="22">
        <f>IF('Games &amp; Picks'!R$1="","",IF('Games &amp; Picks'!$E2="x","",IF('Games &amp; Picks'!$E2='Games &amp; Picks'!R2,SUM(N1,1),0)))</f>
        <v>0</v>
      </c>
      <c r="O2" s="22">
        <f>IF('Games &amp; Picks'!S$1="","",IF('Games &amp; Picks'!$E2="x","",IF('Games &amp; Picks'!$E2='Games &amp; Picks'!S2,SUM(O1,1),0)))</f>
        <v>1</v>
      </c>
      <c r="P2" s="22">
        <f>IF('Games &amp; Picks'!T$1="","",IF('Games &amp; Picks'!$E2="x","",IF('Games &amp; Picks'!$E2='Games &amp; Picks'!T2,SUM(P1,1),0)))</f>
        <v>0</v>
      </c>
      <c r="Q2" s="22">
        <f>IF('Games &amp; Picks'!U$1="","",IF('Games &amp; Picks'!$E2="x","",IF('Games &amp; Picks'!$E2='Games &amp; Picks'!U2,SUM(Q1,1),0)))</f>
        <v>1</v>
      </c>
      <c r="R2" s="22">
        <f>IF('Games &amp; Picks'!V$1="","",IF('Games &amp; Picks'!$E2="x","",IF('Games &amp; Picks'!$E2='Games &amp; Picks'!V2,SUM(R1,1),0)))</f>
        <v>1</v>
      </c>
      <c r="S2" s="22">
        <f>IF('Games &amp; Picks'!W$1="","",IF('Games &amp; Picks'!$E2="x","",IF('Games &amp; Picks'!$E2='Games &amp; Picks'!W2,SUM(S1,1),0)))</f>
        <v>1</v>
      </c>
      <c r="T2" s="22">
        <f>IF('Games &amp; Picks'!X$1="","",IF('Games &amp; Picks'!$E2="x","",IF('Games &amp; Picks'!$E2='Games &amp; Picks'!X2,SUM(T1,1),0)))</f>
        <v>1</v>
      </c>
      <c r="U2" s="22">
        <f>IF('Games &amp; Picks'!Y$1="","",IF('Games &amp; Picks'!$E2="x","",IF('Games &amp; Picks'!$E2='Games &amp; Picks'!Y2,SUM(U1,1),0)))</f>
        <v>1</v>
      </c>
      <c r="V2" s="22">
        <f>IF('Games &amp; Picks'!Z$1="","",IF('Games &amp; Picks'!$E2="x","",IF('Games &amp; Picks'!$E2='Games &amp; Picks'!Z2,SUM(V1,1),0)))</f>
        <v>1</v>
      </c>
      <c r="W2" s="22">
        <f>IF('Games &amp; Picks'!AA$1="","",IF('Games &amp; Picks'!$E2="x","",IF('Games &amp; Picks'!$E2='Games &amp; Picks'!AA2,SUM(W1,1),0)))</f>
        <v>1</v>
      </c>
      <c r="X2" s="22">
        <f>IF('Games &amp; Picks'!AB$1="","",IF('Games &amp; Picks'!$E2="x","",IF('Games &amp; Picks'!$E2='Games &amp; Picks'!AB2,SUM(X1,1),0)))</f>
        <v>1</v>
      </c>
      <c r="Y2" s="22">
        <f>IF('Games &amp; Picks'!AC$1="","",IF('Games &amp; Picks'!$E2="x","",IF('Games &amp; Picks'!$E2='Games &amp; Picks'!AC2,SUM(Y1,1),0)))</f>
        <v>1</v>
      </c>
      <c r="Z2" s="22">
        <f>IF('Games &amp; Picks'!AD$1="","",IF('Games &amp; Picks'!$E2="x","",IF('Games &amp; Picks'!$E2='Games &amp; Picks'!AD2,SUM(Z1,1),0)))</f>
        <v>1</v>
      </c>
      <c r="AA2" s="22">
        <f>IF('Games &amp; Picks'!AE$1="","",IF('Games &amp; Picks'!$E2="x","",IF('Games &amp; Picks'!$E2='Games &amp; Picks'!AE2,SUM(AA1,1),0)))</f>
        <v>1</v>
      </c>
      <c r="AB2" s="22">
        <f>IF('Games &amp; Picks'!AF$1="","",IF('Games &amp; Picks'!$E2="x","",IF('Games &amp; Picks'!$E2='Games &amp; Picks'!AF2,SUM(AB1,1),0)))</f>
        <v>1</v>
      </c>
      <c r="AC2" s="22">
        <f>IF('Games &amp; Picks'!AG$1="","",IF('Games &amp; Picks'!$E2="x","",IF('Games &amp; Picks'!$E2='Games &amp; Picks'!AG2,SUM(AC1,1),0)))</f>
        <v>1</v>
      </c>
      <c r="AD2" s="22">
        <f>IF('Games &amp; Picks'!AH$1="","",IF('Games &amp; Picks'!$E2="x","",IF('Games &amp; Picks'!$E2='Games &amp; Picks'!AH2,SUM(AD1,1),0)))</f>
        <v>1</v>
      </c>
      <c r="AE2" s="22">
        <f>IF('Games &amp; Picks'!AI$1="","",IF('Games &amp; Picks'!$E2="x","",IF('Games &amp; Picks'!$E2='Games &amp; Picks'!AI2,SUM(AE1,1),0)))</f>
        <v>1</v>
      </c>
      <c r="AF2" s="22">
        <f>IF('Games &amp; Picks'!AJ$1="","",IF('Games &amp; Picks'!$E2="x","",IF('Games &amp; Picks'!$E2='Games &amp; Picks'!AJ2,SUM(AF1,1),0)))</f>
        <v>1</v>
      </c>
      <c r="AG2" s="22">
        <f>IF('Games &amp; Picks'!AK$1="","",IF('Games &amp; Picks'!$E2="x","",IF('Games &amp; Picks'!$E2='Games &amp; Picks'!AK2,SUM(AG1,1),0)))</f>
        <v>1</v>
      </c>
      <c r="AH2" s="22">
        <f>IF('Games &amp; Picks'!AL$1="","",IF('Games &amp; Picks'!$E2="x","",IF('Games &amp; Picks'!$E2='Games &amp; Picks'!AL2,SUM(AH1,1),0)))</f>
        <v>1</v>
      </c>
      <c r="AI2" s="22">
        <f>IF('Games &amp; Picks'!AM$1="","",IF('Games &amp; Picks'!$E2="x","",IF('Games &amp; Picks'!$E2='Games &amp; Picks'!AM2,SUM(AI1,1),0)))</f>
        <v>0</v>
      </c>
      <c r="AJ2" s="22">
        <f>IF('Games &amp; Picks'!AN$1="","",IF('Games &amp; Picks'!$E2="x","",IF('Games &amp; Picks'!$E2='Games &amp; Picks'!AN2,SUM(AJ1,1),0)))</f>
        <v>1</v>
      </c>
      <c r="AK2" s="22">
        <f>IF('Games &amp; Picks'!AO$1="","",IF('Games &amp; Picks'!$E2="x","",IF('Games &amp; Picks'!$E2='Games &amp; Picks'!AO2,SUM(AK1,1),0)))</f>
        <v>1</v>
      </c>
      <c r="AL2" s="22">
        <f>IF('Games &amp; Picks'!AP$1="","",IF('Games &amp; Picks'!$E2="x","",IF('Games &amp; Picks'!$E2='Games &amp; Picks'!AP2,SUM(AL1,1),0)))</f>
        <v>1</v>
      </c>
      <c r="AM2" s="22" t="str">
        <f>IF('Games &amp; Picks'!AQ$1="","",IF('Games &amp; Picks'!$E2="x","",IF('Games &amp; Picks'!$E2='Games &amp; Picks'!AQ2,SUM(AM1,1),0)))</f>
        <v/>
      </c>
      <c r="AN2" s="22" t="str">
        <f>IF('Games &amp; Picks'!AR$1="","",IF('Games &amp; Picks'!$E2="x","",IF('Games &amp; Picks'!$E2='Games &amp; Picks'!AR2,SUM(AN1,1),0)))</f>
        <v/>
      </c>
      <c r="AO2" s="22" t="str">
        <f>IF('Games &amp; Picks'!AS$1="","",IF('Games &amp; Picks'!$E2="x","",IF('Games &amp; Picks'!$E2='Games &amp; Picks'!AS2,SUM(AO1,1),0)))</f>
        <v/>
      </c>
      <c r="AP2" s="22" t="str">
        <f>IF('Games &amp; Picks'!AT$1="","",IF('Games &amp; Picks'!$E2="x","",IF('Games &amp; Picks'!$E2='Games &amp; Picks'!AT2,SUM(AP1,1),0)))</f>
        <v/>
      </c>
      <c r="AQ2" s="22" t="str">
        <f>IF('Games &amp; Picks'!AU$1="","",IF('Games &amp; Picks'!$E2="x","",IF('Games &amp; Picks'!$E2='Games &amp; Picks'!AU2,SUM(AQ1,1),0)))</f>
        <v/>
      </c>
      <c r="AR2" s="22" t="str">
        <f>IF('Games &amp; Picks'!AV$1="","",IF('Games &amp; Picks'!$E2="x","",IF('Games &amp; Picks'!$E2='Games &amp; Picks'!AV2,SUM(AR1,1),0)))</f>
        <v/>
      </c>
      <c r="AS2" s="22" t="str">
        <f>IF('Games &amp; Picks'!AW$1="","",IF('Games &amp; Picks'!$E2="x","",IF('Games &amp; Picks'!$E2='Games &amp; Picks'!AW2,SUM(AS1,1),0)))</f>
        <v/>
      </c>
      <c r="AT2" s="22" t="str">
        <f>IF('Games &amp; Picks'!AX$1="","",IF('Games &amp; Picks'!$E2="x","",IF('Games &amp; Picks'!$E2='Games &amp; Picks'!AX2,SUM(AT1,1),0)))</f>
        <v/>
      </c>
      <c r="AU2" s="44"/>
    </row>
    <row r="3" spans="1:47" x14ac:dyDescent="0.2">
      <c r="A3" s="14" t="str">
        <f>'Games &amp; Picks'!A3</f>
        <v>Las Vegas</v>
      </c>
      <c r="B3" s="22">
        <f>IF('Games &amp; Picks'!F$1="","",IF('Games &amp; Picks'!$E3="x","",IF('Games &amp; Picks'!$E3='Games &amp; Picks'!F3,SUM(B2,1),0)))</f>
        <v>0</v>
      </c>
      <c r="C3" s="22">
        <f>IF('Games &amp; Picks'!G$1="","",IF('Games &amp; Picks'!$E3="x","",IF('Games &amp; Picks'!$E3='Games &amp; Picks'!G3,SUM(C2,1),0)))</f>
        <v>0</v>
      </c>
      <c r="D3" s="22">
        <f>IF('Games &amp; Picks'!H$1="","",IF('Games &amp; Picks'!$E3="x","",IF('Games &amp; Picks'!$E3='Games &amp; Picks'!H3,SUM(D2,1),0)))</f>
        <v>0</v>
      </c>
      <c r="E3" s="22">
        <f>IF('Games &amp; Picks'!I$1="","",IF('Games &amp; Picks'!$E3="x","",IF('Games &amp; Picks'!$E3='Games &amp; Picks'!I3,SUM(E2,1),0)))</f>
        <v>0</v>
      </c>
      <c r="F3" s="22">
        <f>IF('Games &amp; Picks'!J$1="","",IF('Games &amp; Picks'!$E3="x","",IF('Games &amp; Picks'!$E3='Games &amp; Picks'!J3,SUM(F2,1),0)))</f>
        <v>0</v>
      </c>
      <c r="G3" s="22">
        <f>IF('Games &amp; Picks'!K$1="","",IF('Games &amp; Picks'!$E3="x","",IF('Games &amp; Picks'!$E3='Games &amp; Picks'!K3,SUM(G2,1),0)))</f>
        <v>0</v>
      </c>
      <c r="H3" s="22">
        <f>IF('Games &amp; Picks'!L$1="","",IF('Games &amp; Picks'!$E3="x","",IF('Games &amp; Picks'!$E3='Games &amp; Picks'!L3,SUM(H2,1),0)))</f>
        <v>2</v>
      </c>
      <c r="I3" s="22">
        <f>IF('Games &amp; Picks'!M$1="","",IF('Games &amp; Picks'!$E3="x","",IF('Games &amp; Picks'!$E3='Games &amp; Picks'!M3,SUM(I2,1),0)))</f>
        <v>0</v>
      </c>
      <c r="J3" s="22">
        <f>IF('Games &amp; Picks'!N$1="","",IF('Games &amp; Picks'!$E3="x","",IF('Games &amp; Picks'!$E3='Games &amp; Picks'!N3,SUM(J2,1),0)))</f>
        <v>1</v>
      </c>
      <c r="K3" s="22">
        <f>IF('Games &amp; Picks'!O$1="","",IF('Games &amp; Picks'!$E3="x","",IF('Games &amp; Picks'!$E3='Games &amp; Picks'!O3,SUM(K2,1),0)))</f>
        <v>1</v>
      </c>
      <c r="L3" s="22">
        <f>IF('Games &amp; Picks'!P$1="","",IF('Games &amp; Picks'!$E3="x","",IF('Games &amp; Picks'!$E3='Games &amp; Picks'!P3,SUM(L2,1),0)))</f>
        <v>0</v>
      </c>
      <c r="M3" s="22">
        <f>IF('Games &amp; Picks'!Q$1="","",IF('Games &amp; Picks'!$E3="x","",IF('Games &amp; Picks'!$E3='Games &amp; Picks'!Q3,SUM(M2,1),0)))</f>
        <v>0</v>
      </c>
      <c r="N3" s="22">
        <f>IF('Games &amp; Picks'!R$1="","",IF('Games &amp; Picks'!$E3="x","",IF('Games &amp; Picks'!$E3='Games &amp; Picks'!R3,SUM(N2,1),0)))</f>
        <v>0</v>
      </c>
      <c r="O3" s="22">
        <f>IF('Games &amp; Picks'!S$1="","",IF('Games &amp; Picks'!$E3="x","",IF('Games &amp; Picks'!$E3='Games &amp; Picks'!S3,SUM(O2,1),0)))</f>
        <v>0</v>
      </c>
      <c r="P3" s="22">
        <f>IF('Games &amp; Picks'!T$1="","",IF('Games &amp; Picks'!$E3="x","",IF('Games &amp; Picks'!$E3='Games &amp; Picks'!T3,SUM(P2,1),0)))</f>
        <v>0</v>
      </c>
      <c r="Q3" s="22">
        <f>IF('Games &amp; Picks'!U$1="","",IF('Games &amp; Picks'!$E3="x","",IF('Games &amp; Picks'!$E3='Games &amp; Picks'!U3,SUM(Q2,1),0)))</f>
        <v>0</v>
      </c>
      <c r="R3" s="22">
        <f>IF('Games &amp; Picks'!V$1="","",IF('Games &amp; Picks'!$E3="x","",IF('Games &amp; Picks'!$E3='Games &amp; Picks'!V3,SUM(R2,1),0)))</f>
        <v>0</v>
      </c>
      <c r="S3" s="22">
        <f>IF('Games &amp; Picks'!W$1="","",IF('Games &amp; Picks'!$E3="x","",IF('Games &amp; Picks'!$E3='Games &amp; Picks'!W3,SUM(S2,1),0)))</f>
        <v>0</v>
      </c>
      <c r="T3" s="22">
        <f>IF('Games &amp; Picks'!X$1="","",IF('Games &amp; Picks'!$E3="x","",IF('Games &amp; Picks'!$E3='Games &amp; Picks'!X3,SUM(T2,1),0)))</f>
        <v>0</v>
      </c>
      <c r="U3" s="22">
        <f>IF('Games &amp; Picks'!Y$1="","",IF('Games &amp; Picks'!$E3="x","",IF('Games &amp; Picks'!$E3='Games &amp; Picks'!Y3,SUM(U2,1),0)))</f>
        <v>2</v>
      </c>
      <c r="V3" s="22">
        <f>IF('Games &amp; Picks'!Z$1="","",IF('Games &amp; Picks'!$E3="x","",IF('Games &amp; Picks'!$E3='Games &amp; Picks'!Z3,SUM(V2,1),0)))</f>
        <v>0</v>
      </c>
      <c r="W3" s="22">
        <f>IF('Games &amp; Picks'!AA$1="","",IF('Games &amp; Picks'!$E3="x","",IF('Games &amp; Picks'!$E3='Games &amp; Picks'!AA3,SUM(W2,1),0)))</f>
        <v>0</v>
      </c>
      <c r="X3" s="22">
        <f>IF('Games &amp; Picks'!AB$1="","",IF('Games &amp; Picks'!$E3="x","",IF('Games &amp; Picks'!$E3='Games &amp; Picks'!AB3,SUM(X2,1),0)))</f>
        <v>2</v>
      </c>
      <c r="Y3" s="22">
        <f>IF('Games &amp; Picks'!AC$1="","",IF('Games &amp; Picks'!$E3="x","",IF('Games &amp; Picks'!$E3='Games &amp; Picks'!AC3,SUM(Y2,1),0)))</f>
        <v>0</v>
      </c>
      <c r="Z3" s="22">
        <f>IF('Games &amp; Picks'!AD$1="","",IF('Games &amp; Picks'!$E3="x","",IF('Games &amp; Picks'!$E3='Games &amp; Picks'!AD3,SUM(Z2,1),0)))</f>
        <v>0</v>
      </c>
      <c r="AA3" s="22">
        <f>IF('Games &amp; Picks'!AE$1="","",IF('Games &amp; Picks'!$E3="x","",IF('Games &amp; Picks'!$E3='Games &amp; Picks'!AE3,SUM(AA2,1),0)))</f>
        <v>0</v>
      </c>
      <c r="AB3" s="22">
        <f>IF('Games &amp; Picks'!AF$1="","",IF('Games &amp; Picks'!$E3="x","",IF('Games &amp; Picks'!$E3='Games &amp; Picks'!AF3,SUM(AB2,1),0)))</f>
        <v>2</v>
      </c>
      <c r="AC3" s="22">
        <f>IF('Games &amp; Picks'!AG$1="","",IF('Games &amp; Picks'!$E3="x","",IF('Games &amp; Picks'!$E3='Games &amp; Picks'!AG3,SUM(AC2,1),0)))</f>
        <v>0</v>
      </c>
      <c r="AD3" s="22">
        <f>IF('Games &amp; Picks'!AH$1="","",IF('Games &amp; Picks'!$E3="x","",IF('Games &amp; Picks'!$E3='Games &amp; Picks'!AH3,SUM(AD2,1),0)))</f>
        <v>0</v>
      </c>
      <c r="AE3" s="22">
        <f>IF('Games &amp; Picks'!AI$1="","",IF('Games &amp; Picks'!$E3="x","",IF('Games &amp; Picks'!$E3='Games &amp; Picks'!AI3,SUM(AE2,1),0)))</f>
        <v>0</v>
      </c>
      <c r="AF3" s="22">
        <f>IF('Games &amp; Picks'!AJ$1="","",IF('Games &amp; Picks'!$E3="x","",IF('Games &amp; Picks'!$E3='Games &amp; Picks'!AJ3,SUM(AF2,1),0)))</f>
        <v>0</v>
      </c>
      <c r="AG3" s="22">
        <f>IF('Games &amp; Picks'!AK$1="","",IF('Games &amp; Picks'!$E3="x","",IF('Games &amp; Picks'!$E3='Games &amp; Picks'!AK3,SUM(AG2,1),0)))</f>
        <v>0</v>
      </c>
      <c r="AH3" s="22">
        <f>IF('Games &amp; Picks'!AL$1="","",IF('Games &amp; Picks'!$E3="x","",IF('Games &amp; Picks'!$E3='Games &amp; Picks'!AL3,SUM(AH2,1),0)))</f>
        <v>2</v>
      </c>
      <c r="AI3" s="22">
        <f>IF('Games &amp; Picks'!AM$1="","",IF('Games &amp; Picks'!$E3="x","",IF('Games &amp; Picks'!$E3='Games &amp; Picks'!AM3,SUM(AI2,1),0)))</f>
        <v>0</v>
      </c>
      <c r="AJ3" s="22">
        <f>IF('Games &amp; Picks'!AN$1="","",IF('Games &amp; Picks'!$E3="x","",IF('Games &amp; Picks'!$E3='Games &amp; Picks'!AN3,SUM(AJ2,1),0)))</f>
        <v>0</v>
      </c>
      <c r="AK3" s="22">
        <f>IF('Games &amp; Picks'!AO$1="","",IF('Games &amp; Picks'!$E3="x","",IF('Games &amp; Picks'!$E3='Games &amp; Picks'!AO3,SUM(AK2,1),0)))</f>
        <v>2</v>
      </c>
      <c r="AL3" s="22">
        <f>IF('Games &amp; Picks'!AP$1="","",IF('Games &amp; Picks'!$E3="x","",IF('Games &amp; Picks'!$E3='Games &amp; Picks'!AP3,SUM(AL2,1),0)))</f>
        <v>0</v>
      </c>
      <c r="AM3" s="22" t="str">
        <f>IF('Games &amp; Picks'!AQ$1="","",IF('Games &amp; Picks'!$E3="x","",IF('Games &amp; Picks'!$E3='Games &amp; Picks'!AQ3,SUM(AM2,1),0)))</f>
        <v/>
      </c>
      <c r="AN3" s="22" t="str">
        <f>IF('Games &amp; Picks'!AR$1="","",IF('Games &amp; Picks'!$E3="x","",IF('Games &amp; Picks'!$E3='Games &amp; Picks'!AR3,SUM(AN2,1),0)))</f>
        <v/>
      </c>
      <c r="AO3" s="22" t="str">
        <f>IF('Games &amp; Picks'!AS$1="","",IF('Games &amp; Picks'!$E3="x","",IF('Games &amp; Picks'!$E3='Games &amp; Picks'!AS3,SUM(AO2,1),0)))</f>
        <v/>
      </c>
      <c r="AP3" s="22" t="str">
        <f>IF('Games &amp; Picks'!AT$1="","",IF('Games &amp; Picks'!$E3="x","",IF('Games &amp; Picks'!$E3='Games &amp; Picks'!AT3,SUM(AP2,1),0)))</f>
        <v/>
      </c>
      <c r="AQ3" s="22" t="str">
        <f>IF('Games &amp; Picks'!AU$1="","",IF('Games &amp; Picks'!$E3="x","",IF('Games &amp; Picks'!$E3='Games &amp; Picks'!AU3,SUM(AQ2,1),0)))</f>
        <v/>
      </c>
      <c r="AR3" s="22" t="str">
        <f>IF('Games &amp; Picks'!AV$1="","",IF('Games &amp; Picks'!$E3="x","",IF('Games &amp; Picks'!$E3='Games &amp; Picks'!AV3,SUM(AR2,1),0)))</f>
        <v/>
      </c>
      <c r="AS3" s="22" t="str">
        <f>IF('Games &amp; Picks'!AW$1="","",IF('Games &amp; Picks'!$E3="x","",IF('Games &amp; Picks'!$E3='Games &amp; Picks'!AW3,SUM(AS2,1),0)))</f>
        <v/>
      </c>
      <c r="AT3" s="22" t="str">
        <f>IF('Games &amp; Picks'!AX$1="","",IF('Games &amp; Picks'!$E3="x","",IF('Games &amp; Picks'!$E3='Games &amp; Picks'!AX3,SUM(AT2,1),0)))</f>
        <v/>
      </c>
      <c r="AU3" s="44"/>
    </row>
    <row r="4" spans="1:47" x14ac:dyDescent="0.2">
      <c r="A4" s="14" t="str">
        <f>'Games &amp; Picks'!A4</f>
        <v>Camellia</v>
      </c>
      <c r="B4" s="22">
        <f>IF('Games &amp; Picks'!F$1="","",IF('Games &amp; Picks'!$E4="x","",IF('Games &amp; Picks'!$E4='Games &amp; Picks'!F4,SUM(B3,1),0)))</f>
        <v>0</v>
      </c>
      <c r="C4" s="22">
        <f>IF('Games &amp; Picks'!G$1="","",IF('Games &amp; Picks'!$E4="x","",IF('Games &amp; Picks'!$E4='Games &amp; Picks'!G4,SUM(C3,1),0)))</f>
        <v>1</v>
      </c>
      <c r="D4" s="22">
        <f>IF('Games &amp; Picks'!H$1="","",IF('Games &amp; Picks'!$E4="x","",IF('Games &amp; Picks'!$E4='Games &amp; Picks'!H4,SUM(D3,1),0)))</f>
        <v>1</v>
      </c>
      <c r="E4" s="22">
        <f>IF('Games &amp; Picks'!I$1="","",IF('Games &amp; Picks'!$E4="x","",IF('Games &amp; Picks'!$E4='Games &amp; Picks'!I4,SUM(E3,1),0)))</f>
        <v>1</v>
      </c>
      <c r="F4" s="22">
        <f>IF('Games &amp; Picks'!J$1="","",IF('Games &amp; Picks'!$E4="x","",IF('Games &amp; Picks'!$E4='Games &amp; Picks'!J4,SUM(F3,1),0)))</f>
        <v>1</v>
      </c>
      <c r="G4" s="22">
        <f>IF('Games &amp; Picks'!K$1="","",IF('Games &amp; Picks'!$E4="x","",IF('Games &amp; Picks'!$E4='Games &amp; Picks'!K4,SUM(G3,1),0)))</f>
        <v>0</v>
      </c>
      <c r="H4" s="22">
        <f>IF('Games &amp; Picks'!L$1="","",IF('Games &amp; Picks'!$E4="x","",IF('Games &amp; Picks'!$E4='Games &amp; Picks'!L4,SUM(H3,1),0)))</f>
        <v>0</v>
      </c>
      <c r="I4" s="22">
        <f>IF('Games &amp; Picks'!M$1="","",IF('Games &amp; Picks'!$E4="x","",IF('Games &amp; Picks'!$E4='Games &amp; Picks'!M4,SUM(I3,1),0)))</f>
        <v>0</v>
      </c>
      <c r="J4" s="22">
        <f>IF('Games &amp; Picks'!N$1="","",IF('Games &amp; Picks'!$E4="x","",IF('Games &amp; Picks'!$E4='Games &amp; Picks'!N4,SUM(J3,1),0)))</f>
        <v>2</v>
      </c>
      <c r="K4" s="22">
        <f>IF('Games &amp; Picks'!O$1="","",IF('Games &amp; Picks'!$E4="x","",IF('Games &amp; Picks'!$E4='Games &amp; Picks'!O4,SUM(K3,1),0)))</f>
        <v>0</v>
      </c>
      <c r="L4" s="22">
        <f>IF('Games &amp; Picks'!P$1="","",IF('Games &amp; Picks'!$E4="x","",IF('Games &amp; Picks'!$E4='Games &amp; Picks'!P4,SUM(L3,1),0)))</f>
        <v>0</v>
      </c>
      <c r="M4" s="22">
        <f>IF('Games &amp; Picks'!Q$1="","",IF('Games &amp; Picks'!$E4="x","",IF('Games &amp; Picks'!$E4='Games &amp; Picks'!Q4,SUM(M3,1),0)))</f>
        <v>0</v>
      </c>
      <c r="N4" s="22">
        <f>IF('Games &amp; Picks'!R$1="","",IF('Games &amp; Picks'!$E4="x","",IF('Games &amp; Picks'!$E4='Games &amp; Picks'!R4,SUM(N3,1),0)))</f>
        <v>1</v>
      </c>
      <c r="O4" s="22">
        <f>IF('Games &amp; Picks'!S$1="","",IF('Games &amp; Picks'!$E4="x","",IF('Games &amp; Picks'!$E4='Games &amp; Picks'!S4,SUM(O3,1),0)))</f>
        <v>0</v>
      </c>
      <c r="P4" s="22">
        <f>IF('Games &amp; Picks'!T$1="","",IF('Games &amp; Picks'!$E4="x","",IF('Games &amp; Picks'!$E4='Games &amp; Picks'!T4,SUM(P3,1),0)))</f>
        <v>0</v>
      </c>
      <c r="Q4" s="22">
        <f>IF('Games &amp; Picks'!U$1="","",IF('Games &amp; Picks'!$E4="x","",IF('Games &amp; Picks'!$E4='Games &amp; Picks'!U4,SUM(Q3,1),0)))</f>
        <v>0</v>
      </c>
      <c r="R4" s="22">
        <f>IF('Games &amp; Picks'!V$1="","",IF('Games &amp; Picks'!$E4="x","",IF('Games &amp; Picks'!$E4='Games &amp; Picks'!V4,SUM(R3,1),0)))</f>
        <v>1</v>
      </c>
      <c r="S4" s="22">
        <f>IF('Games &amp; Picks'!W$1="","",IF('Games &amp; Picks'!$E4="x","",IF('Games &amp; Picks'!$E4='Games &amp; Picks'!W4,SUM(S3,1),0)))</f>
        <v>1</v>
      </c>
      <c r="T4" s="22">
        <f>IF('Games &amp; Picks'!X$1="","",IF('Games &amp; Picks'!$E4="x","",IF('Games &amp; Picks'!$E4='Games &amp; Picks'!X4,SUM(T3,1),0)))</f>
        <v>1</v>
      </c>
      <c r="U4" s="22">
        <f>IF('Games &amp; Picks'!Y$1="","",IF('Games &amp; Picks'!$E4="x","",IF('Games &amp; Picks'!$E4='Games &amp; Picks'!Y4,SUM(U3,1),0)))</f>
        <v>0</v>
      </c>
      <c r="V4" s="22">
        <f>IF('Games &amp; Picks'!Z$1="","",IF('Games &amp; Picks'!$E4="x","",IF('Games &amp; Picks'!$E4='Games &amp; Picks'!Z4,SUM(V3,1),0)))</f>
        <v>0</v>
      </c>
      <c r="W4" s="22">
        <f>IF('Games &amp; Picks'!AA$1="","",IF('Games &amp; Picks'!$E4="x","",IF('Games &amp; Picks'!$E4='Games &amp; Picks'!AA4,SUM(W3,1),0)))</f>
        <v>0</v>
      </c>
      <c r="X4" s="22">
        <f>IF('Games &amp; Picks'!AB$1="","",IF('Games &amp; Picks'!$E4="x","",IF('Games &amp; Picks'!$E4='Games &amp; Picks'!AB4,SUM(X3,1),0)))</f>
        <v>3</v>
      </c>
      <c r="Y4" s="22">
        <f>IF('Games &amp; Picks'!AC$1="","",IF('Games &amp; Picks'!$E4="x","",IF('Games &amp; Picks'!$E4='Games &amp; Picks'!AC4,SUM(Y3,1),0)))</f>
        <v>1</v>
      </c>
      <c r="Z4" s="22">
        <f>IF('Games &amp; Picks'!AD$1="","",IF('Games &amp; Picks'!$E4="x","",IF('Games &amp; Picks'!$E4='Games &amp; Picks'!AD4,SUM(Z3,1),0)))</f>
        <v>0</v>
      </c>
      <c r="AA4" s="22">
        <f>IF('Games &amp; Picks'!AE$1="","",IF('Games &amp; Picks'!$E4="x","",IF('Games &amp; Picks'!$E4='Games &amp; Picks'!AE4,SUM(AA3,1),0)))</f>
        <v>0</v>
      </c>
      <c r="AB4" s="22">
        <f>IF('Games &amp; Picks'!AF$1="","",IF('Games &amp; Picks'!$E4="x","",IF('Games &amp; Picks'!$E4='Games &amp; Picks'!AF4,SUM(AB3,1),0)))</f>
        <v>0</v>
      </c>
      <c r="AC4" s="22">
        <f>IF('Games &amp; Picks'!AG$1="","",IF('Games &amp; Picks'!$E4="x","",IF('Games &amp; Picks'!$E4='Games &amp; Picks'!AG4,SUM(AC3,1),0)))</f>
        <v>0</v>
      </c>
      <c r="AD4" s="22">
        <f>IF('Games &amp; Picks'!AH$1="","",IF('Games &amp; Picks'!$E4="x","",IF('Games &amp; Picks'!$E4='Games &amp; Picks'!AH4,SUM(AD3,1),0)))</f>
        <v>1</v>
      </c>
      <c r="AE4" s="22">
        <f>IF('Games &amp; Picks'!AI$1="","",IF('Games &amp; Picks'!$E4="x","",IF('Games &amp; Picks'!$E4='Games &amp; Picks'!AI4,SUM(AE3,1),0)))</f>
        <v>1</v>
      </c>
      <c r="AF4" s="22">
        <f>IF('Games &amp; Picks'!AJ$1="","",IF('Games &amp; Picks'!$E4="x","",IF('Games &amp; Picks'!$E4='Games &amp; Picks'!AJ4,SUM(AF3,1),0)))</f>
        <v>0</v>
      </c>
      <c r="AG4" s="22">
        <f>IF('Games &amp; Picks'!AK$1="","",IF('Games &amp; Picks'!$E4="x","",IF('Games &amp; Picks'!$E4='Games &amp; Picks'!AK4,SUM(AG3,1),0)))</f>
        <v>0</v>
      </c>
      <c r="AH4" s="22">
        <f>IF('Games &amp; Picks'!AL$1="","",IF('Games &amp; Picks'!$E4="x","",IF('Games &amp; Picks'!$E4='Games &amp; Picks'!AL4,SUM(AH3,1),0)))</f>
        <v>0</v>
      </c>
      <c r="AI4" s="22">
        <f>IF('Games &amp; Picks'!AM$1="","",IF('Games &amp; Picks'!$E4="x","",IF('Games &amp; Picks'!$E4='Games &amp; Picks'!AM4,SUM(AI3,1),0)))</f>
        <v>0</v>
      </c>
      <c r="AJ4" s="22">
        <f>IF('Games &amp; Picks'!AN$1="","",IF('Games &amp; Picks'!$E4="x","",IF('Games &amp; Picks'!$E4='Games &amp; Picks'!AN4,SUM(AJ3,1),0)))</f>
        <v>1</v>
      </c>
      <c r="AK4" s="22">
        <f>IF('Games &amp; Picks'!AO$1="","",IF('Games &amp; Picks'!$E4="x","",IF('Games &amp; Picks'!$E4='Games &amp; Picks'!AO4,SUM(AK3,1),0)))</f>
        <v>0</v>
      </c>
      <c r="AL4" s="22">
        <f>IF('Games &amp; Picks'!AP$1="","",IF('Games &amp; Picks'!$E4="x","",IF('Games &amp; Picks'!$E4='Games &amp; Picks'!AP4,SUM(AL3,1),0)))</f>
        <v>0</v>
      </c>
      <c r="AM4" s="22" t="str">
        <f>IF('Games &amp; Picks'!AQ$1="","",IF('Games &amp; Picks'!$E4="x","",IF('Games &amp; Picks'!$E4='Games &amp; Picks'!AQ4,SUM(AM3,1),0)))</f>
        <v/>
      </c>
      <c r="AN4" s="22" t="str">
        <f>IF('Games &amp; Picks'!AR$1="","",IF('Games &amp; Picks'!$E4="x","",IF('Games &amp; Picks'!$E4='Games &amp; Picks'!AR4,SUM(AN3,1),0)))</f>
        <v/>
      </c>
      <c r="AO4" s="22" t="str">
        <f>IF('Games &amp; Picks'!AS$1="","",IF('Games &amp; Picks'!$E4="x","",IF('Games &amp; Picks'!$E4='Games &amp; Picks'!AS4,SUM(AO3,1),0)))</f>
        <v/>
      </c>
      <c r="AP4" s="22" t="str">
        <f>IF('Games &amp; Picks'!AT$1="","",IF('Games &amp; Picks'!$E4="x","",IF('Games &amp; Picks'!$E4='Games &amp; Picks'!AT4,SUM(AP3,1),0)))</f>
        <v/>
      </c>
      <c r="AQ4" s="22" t="str">
        <f>IF('Games &amp; Picks'!AU$1="","",IF('Games &amp; Picks'!$E4="x","",IF('Games &amp; Picks'!$E4='Games &amp; Picks'!AU4,SUM(AQ3,1),0)))</f>
        <v/>
      </c>
      <c r="AR4" s="22" t="str">
        <f>IF('Games &amp; Picks'!AV$1="","",IF('Games &amp; Picks'!$E4="x","",IF('Games &amp; Picks'!$E4='Games &amp; Picks'!AV4,SUM(AR3,1),0)))</f>
        <v/>
      </c>
      <c r="AS4" s="22" t="str">
        <f>IF('Games &amp; Picks'!AW$1="","",IF('Games &amp; Picks'!$E4="x","",IF('Games &amp; Picks'!$E4='Games &amp; Picks'!AW4,SUM(AS3,1),0)))</f>
        <v/>
      </c>
      <c r="AT4" s="22" t="str">
        <f>IF('Games &amp; Picks'!AX$1="","",IF('Games &amp; Picks'!$E4="x","",IF('Games &amp; Picks'!$E4='Games &amp; Picks'!AX4,SUM(AT3,1),0)))</f>
        <v/>
      </c>
      <c r="AU4" s="44"/>
    </row>
    <row r="5" spans="1:47" x14ac:dyDescent="0.2">
      <c r="A5" s="14" t="str">
        <f>'Games &amp; Picks'!A5</f>
        <v>AutoNation Cure</v>
      </c>
      <c r="B5">
        <f>IF('Games &amp; Picks'!F$1="","",IF('Games &amp; Picks'!$E5="x","",IF('Games &amp; Picks'!$E5='Games &amp; Picks'!F5,SUM(B4,1),0)))</f>
        <v>0</v>
      </c>
      <c r="C5">
        <f>IF('Games &amp; Picks'!G$1="","",IF('Games &amp; Picks'!$E5="x","",IF('Games &amp; Picks'!$E5='Games &amp; Picks'!G5,SUM(C4,1),0)))</f>
        <v>0</v>
      </c>
      <c r="D5">
        <f>IF('Games &amp; Picks'!H$1="","",IF('Games &amp; Picks'!$E5="x","",IF('Games &amp; Picks'!$E5='Games &amp; Picks'!H5,SUM(D4,1),0)))</f>
        <v>2</v>
      </c>
      <c r="E5">
        <f>IF('Games &amp; Picks'!I$1="","",IF('Games &amp; Picks'!$E5="x","",IF('Games &amp; Picks'!$E5='Games &amp; Picks'!I5,SUM(E4,1),0)))</f>
        <v>0</v>
      </c>
      <c r="F5">
        <f>IF('Games &amp; Picks'!J$1="","",IF('Games &amp; Picks'!$E5="x","",IF('Games &amp; Picks'!$E5='Games &amp; Picks'!J5,SUM(F4,1),0)))</f>
        <v>2</v>
      </c>
      <c r="G5">
        <f>IF('Games &amp; Picks'!K$1="","",IF('Games &amp; Picks'!$E5="x","",IF('Games &amp; Picks'!$E5='Games &amp; Picks'!K5,SUM(G4,1),0)))</f>
        <v>0</v>
      </c>
      <c r="H5">
        <f>IF('Games &amp; Picks'!L$1="","",IF('Games &amp; Picks'!$E5="x","",IF('Games &amp; Picks'!$E5='Games &amp; Picks'!L5,SUM(H4,1),0)))</f>
        <v>0</v>
      </c>
      <c r="I5">
        <f>IF('Games &amp; Picks'!M$1="","",IF('Games &amp; Picks'!$E5="x","",IF('Games &amp; Picks'!$E5='Games &amp; Picks'!M5,SUM(I4,1),0)))</f>
        <v>0</v>
      </c>
      <c r="J5">
        <f>IF('Games &amp; Picks'!N$1="","",IF('Games &amp; Picks'!$E5="x","",IF('Games &amp; Picks'!$E5='Games &amp; Picks'!N5,SUM(J4,1),0)))</f>
        <v>3</v>
      </c>
      <c r="K5">
        <f>IF('Games &amp; Picks'!O$1="","",IF('Games &amp; Picks'!$E5="x","",IF('Games &amp; Picks'!$E5='Games &amp; Picks'!O5,SUM(K4,1),0)))</f>
        <v>1</v>
      </c>
      <c r="L5">
        <f>IF('Games &amp; Picks'!P$1="","",IF('Games &amp; Picks'!$E5="x","",IF('Games &amp; Picks'!$E5='Games &amp; Picks'!P5,SUM(L4,1),0)))</f>
        <v>1</v>
      </c>
      <c r="M5">
        <f>IF('Games &amp; Picks'!Q$1="","",IF('Games &amp; Picks'!$E5="x","",IF('Games &amp; Picks'!$E5='Games &amp; Picks'!Q5,SUM(M4,1),0)))</f>
        <v>1</v>
      </c>
      <c r="N5">
        <f>IF('Games &amp; Picks'!R$1="","",IF('Games &amp; Picks'!$E5="x","",IF('Games &amp; Picks'!$E5='Games &amp; Picks'!R5,SUM(N4,1),0)))</f>
        <v>0</v>
      </c>
      <c r="O5">
        <f>IF('Games &amp; Picks'!S$1="","",IF('Games &amp; Picks'!$E5="x","",IF('Games &amp; Picks'!$E5='Games &amp; Picks'!S5,SUM(O4,1),0)))</f>
        <v>0</v>
      </c>
      <c r="P5">
        <f>IF('Games &amp; Picks'!T$1="","",IF('Games &amp; Picks'!$E5="x","",IF('Games &amp; Picks'!$E5='Games &amp; Picks'!T5,SUM(P4,1),0)))</f>
        <v>0</v>
      </c>
      <c r="Q5">
        <f>IF('Games &amp; Picks'!U$1="","",IF('Games &amp; Picks'!$E5="x","",IF('Games &amp; Picks'!$E5='Games &amp; Picks'!U5,SUM(Q4,1),0)))</f>
        <v>0</v>
      </c>
      <c r="R5">
        <f>IF('Games &amp; Picks'!V$1="","",IF('Games &amp; Picks'!$E5="x","",IF('Games &amp; Picks'!$E5='Games &amp; Picks'!V5,SUM(R4,1),0)))</f>
        <v>0</v>
      </c>
      <c r="S5">
        <f>IF('Games &amp; Picks'!W$1="","",IF('Games &amp; Picks'!$E5="x","",IF('Games &amp; Picks'!$E5='Games &amp; Picks'!W5,SUM(S4,1),0)))</f>
        <v>0</v>
      </c>
      <c r="T5">
        <f>IF('Games &amp; Picks'!X$1="","",IF('Games &amp; Picks'!$E5="x","",IF('Games &amp; Picks'!$E5='Games &amp; Picks'!X5,SUM(T4,1),0)))</f>
        <v>0</v>
      </c>
      <c r="U5">
        <f>IF('Games &amp; Picks'!Y$1="","",IF('Games &amp; Picks'!$E5="x","",IF('Games &amp; Picks'!$E5='Games &amp; Picks'!Y5,SUM(U4,1),0)))</f>
        <v>0</v>
      </c>
      <c r="V5">
        <f>IF('Games &amp; Picks'!Z$1="","",IF('Games &amp; Picks'!$E5="x","",IF('Games &amp; Picks'!$E5='Games &amp; Picks'!Z5,SUM(V4,1),0)))</f>
        <v>0</v>
      </c>
      <c r="W5">
        <f>IF('Games &amp; Picks'!AA$1="","",IF('Games &amp; Picks'!$E5="x","",IF('Games &amp; Picks'!$E5='Games &amp; Picks'!AA5,SUM(W4,1),0)))</f>
        <v>0</v>
      </c>
      <c r="X5">
        <f>IF('Games &amp; Picks'!AB$1="","",IF('Games &amp; Picks'!$E5="x","",IF('Games &amp; Picks'!$E5='Games &amp; Picks'!AB5,SUM(X4,1),0)))</f>
        <v>0</v>
      </c>
      <c r="Y5">
        <f>IF('Games &amp; Picks'!AC$1="","",IF('Games &amp; Picks'!$E5="x","",IF('Games &amp; Picks'!$E5='Games &amp; Picks'!AC5,SUM(Y4,1),0)))</f>
        <v>2</v>
      </c>
      <c r="Z5">
        <f>IF('Games &amp; Picks'!AD$1="","",IF('Games &amp; Picks'!$E5="x","",IF('Games &amp; Picks'!$E5='Games &amp; Picks'!AD5,SUM(Z4,1),0)))</f>
        <v>1</v>
      </c>
      <c r="AA5">
        <f>IF('Games &amp; Picks'!AE$1="","",IF('Games &amp; Picks'!$E5="x","",IF('Games &amp; Picks'!$E5='Games &amp; Picks'!AE5,SUM(AA4,1),0)))</f>
        <v>0</v>
      </c>
      <c r="AB5">
        <f>IF('Games &amp; Picks'!AF$1="","",IF('Games &amp; Picks'!$E5="x","",IF('Games &amp; Picks'!$E5='Games &amp; Picks'!AF5,SUM(AB4,1),0)))</f>
        <v>1</v>
      </c>
      <c r="AC5">
        <f>IF('Games &amp; Picks'!AG$1="","",IF('Games &amp; Picks'!$E5="x","",IF('Games &amp; Picks'!$E5='Games &amp; Picks'!AG5,SUM(AC4,1),0)))</f>
        <v>0</v>
      </c>
      <c r="AD5">
        <f>IF('Games &amp; Picks'!AH$1="","",IF('Games &amp; Picks'!$E5="x","",IF('Games &amp; Picks'!$E5='Games &amp; Picks'!AH5,SUM(AD4,1),0)))</f>
        <v>0</v>
      </c>
      <c r="AE5">
        <f>IF('Games &amp; Picks'!AI$1="","",IF('Games &amp; Picks'!$E5="x","",IF('Games &amp; Picks'!$E5='Games &amp; Picks'!AI5,SUM(AE4,1),0)))</f>
        <v>0</v>
      </c>
      <c r="AF5">
        <f>IF('Games &amp; Picks'!AJ$1="","",IF('Games &amp; Picks'!$E5="x","",IF('Games &amp; Picks'!$E5='Games &amp; Picks'!AJ5,SUM(AF4,1),0)))</f>
        <v>0</v>
      </c>
      <c r="AG5">
        <f>IF('Games &amp; Picks'!AK$1="","",IF('Games &amp; Picks'!$E5="x","",IF('Games &amp; Picks'!$E5='Games &amp; Picks'!AK5,SUM(AG4,1),0)))</f>
        <v>0</v>
      </c>
      <c r="AH5">
        <f>IF('Games &amp; Picks'!AL$1="","",IF('Games &amp; Picks'!$E5="x","",IF('Games &amp; Picks'!$E5='Games &amp; Picks'!AL5,SUM(AH4,1),0)))</f>
        <v>0</v>
      </c>
      <c r="AI5">
        <f>IF('Games &amp; Picks'!AM$1="","",IF('Games &amp; Picks'!$E5="x","",IF('Games &amp; Picks'!$E5='Games &amp; Picks'!AM5,SUM(AI4,1),0)))</f>
        <v>0</v>
      </c>
      <c r="AJ5">
        <f>IF('Games &amp; Picks'!AN$1="","",IF('Games &amp; Picks'!$E5="x","",IF('Games &amp; Picks'!$E5='Games &amp; Picks'!AN5,SUM(AJ4,1),0)))</f>
        <v>0</v>
      </c>
      <c r="AK5">
        <f>IF('Games &amp; Picks'!AO$1="","",IF('Games &amp; Picks'!$E5="x","",IF('Games &amp; Picks'!$E5='Games &amp; Picks'!AO5,SUM(AK4,1),0)))</f>
        <v>1</v>
      </c>
      <c r="AL5">
        <f>IF('Games &amp; Picks'!AP$1="","",IF('Games &amp; Picks'!$E5="x","",IF('Games &amp; Picks'!$E5='Games &amp; Picks'!AP5,SUM(AL4,1),0)))</f>
        <v>0</v>
      </c>
      <c r="AM5" t="str">
        <f>IF('Games &amp; Picks'!AQ$1="","",IF('Games &amp; Picks'!$E5="x","",IF('Games &amp; Picks'!$E5='Games &amp; Picks'!AQ5,SUM(AM4,1),0)))</f>
        <v/>
      </c>
      <c r="AN5" t="str">
        <f>IF('Games &amp; Picks'!AR$1="","",IF('Games &amp; Picks'!$E5="x","",IF('Games &amp; Picks'!$E5='Games &amp; Picks'!AR5,SUM(AN4,1),0)))</f>
        <v/>
      </c>
      <c r="AO5" t="str">
        <f>IF('Games &amp; Picks'!AS$1="","",IF('Games &amp; Picks'!$E5="x","",IF('Games &amp; Picks'!$E5='Games &amp; Picks'!AS5,SUM(AO4,1),0)))</f>
        <v/>
      </c>
      <c r="AP5" t="str">
        <f>IF('Games &amp; Picks'!AT$1="","",IF('Games &amp; Picks'!$E5="x","",IF('Games &amp; Picks'!$E5='Games &amp; Picks'!AT5,SUM(AP4,1),0)))</f>
        <v/>
      </c>
      <c r="AQ5" t="str">
        <f>IF('Games &amp; Picks'!AU$1="","",IF('Games &amp; Picks'!$E5="x","",IF('Games &amp; Picks'!$E5='Games &amp; Picks'!AU5,SUM(AQ4,1),0)))</f>
        <v/>
      </c>
      <c r="AR5" t="str">
        <f>IF('Games &amp; Picks'!AV$1="","",IF('Games &amp; Picks'!$E5="x","",IF('Games &amp; Picks'!$E5='Games &amp; Picks'!AV5,SUM(AR4,1),0)))</f>
        <v/>
      </c>
      <c r="AS5" t="str">
        <f>IF('Games &amp; Picks'!AW$1="","",IF('Games &amp; Picks'!$E5="x","",IF('Games &amp; Picks'!$E5='Games &amp; Picks'!AW5,SUM(AS4,1),0)))</f>
        <v/>
      </c>
      <c r="AT5" t="str">
        <f>IF('Games &amp; Picks'!AX$1="","",IF('Games &amp; Picks'!$E5="x","",IF('Games &amp; Picks'!$E5='Games &amp; Picks'!AX5,SUM(AT4,1),0)))</f>
        <v/>
      </c>
      <c r="AU5" s="44"/>
    </row>
    <row r="6" spans="1:47" x14ac:dyDescent="0.2">
      <c r="A6" s="14" t="str">
        <f>'Games &amp; Picks'!A6</f>
        <v>R+L Carriers</v>
      </c>
      <c r="B6">
        <f>IF('Games &amp; Picks'!F$1="","",IF('Games &amp; Picks'!$E6="x","",IF('Games &amp; Picks'!$E6='Games &amp; Picks'!F6,SUM(B5,1),0)))</f>
        <v>1</v>
      </c>
      <c r="C6">
        <f>IF('Games &amp; Picks'!G$1="","",IF('Games &amp; Picks'!$E6="x","",IF('Games &amp; Picks'!$E6='Games &amp; Picks'!G6,SUM(C5,1),0)))</f>
        <v>1</v>
      </c>
      <c r="D6">
        <f>IF('Games &amp; Picks'!H$1="","",IF('Games &amp; Picks'!$E6="x","",IF('Games &amp; Picks'!$E6='Games &amp; Picks'!H6,SUM(D5,1),0)))</f>
        <v>0</v>
      </c>
      <c r="E6">
        <f>IF('Games &amp; Picks'!I$1="","",IF('Games &amp; Picks'!$E6="x","",IF('Games &amp; Picks'!$E6='Games &amp; Picks'!I6,SUM(E5,1),0)))</f>
        <v>1</v>
      </c>
      <c r="F6">
        <f>IF('Games &amp; Picks'!J$1="","",IF('Games &amp; Picks'!$E6="x","",IF('Games &amp; Picks'!$E6='Games &amp; Picks'!J6,SUM(F5,1),0)))</f>
        <v>3</v>
      </c>
      <c r="G6">
        <f>IF('Games &amp; Picks'!K$1="","",IF('Games &amp; Picks'!$E6="x","",IF('Games &amp; Picks'!$E6='Games &amp; Picks'!K6,SUM(G5,1),0)))</f>
        <v>1</v>
      </c>
      <c r="H6">
        <f>IF('Games &amp; Picks'!L$1="","",IF('Games &amp; Picks'!$E6="x","",IF('Games &amp; Picks'!$E6='Games &amp; Picks'!L6,SUM(H5,1),0)))</f>
        <v>0</v>
      </c>
      <c r="I6">
        <f>IF('Games &amp; Picks'!M$1="","",IF('Games &amp; Picks'!$E6="x","",IF('Games &amp; Picks'!$E6='Games &amp; Picks'!M6,SUM(I5,1),0)))</f>
        <v>0</v>
      </c>
      <c r="J6">
        <f>IF('Games &amp; Picks'!N$1="","",IF('Games &amp; Picks'!$E6="x","",IF('Games &amp; Picks'!$E6='Games &amp; Picks'!N6,SUM(J5,1),0)))</f>
        <v>4</v>
      </c>
      <c r="K6">
        <f>IF('Games &amp; Picks'!O$1="","",IF('Games &amp; Picks'!$E6="x","",IF('Games &amp; Picks'!$E6='Games &amp; Picks'!O6,SUM(K5,1),0)))</f>
        <v>0</v>
      </c>
      <c r="L6">
        <f>IF('Games &amp; Picks'!P$1="","",IF('Games &amp; Picks'!$E6="x","",IF('Games &amp; Picks'!$E6='Games &amp; Picks'!P6,SUM(L5,1),0)))</f>
        <v>0</v>
      </c>
      <c r="M6">
        <f>IF('Games &amp; Picks'!Q$1="","",IF('Games &amp; Picks'!$E6="x","",IF('Games &amp; Picks'!$E6='Games &amp; Picks'!Q6,SUM(M5,1),0)))</f>
        <v>2</v>
      </c>
      <c r="N6">
        <f>IF('Games &amp; Picks'!R$1="","",IF('Games &amp; Picks'!$E6="x","",IF('Games &amp; Picks'!$E6='Games &amp; Picks'!R6,SUM(N5,1),0)))</f>
        <v>0</v>
      </c>
      <c r="O6">
        <f>IF('Games &amp; Picks'!S$1="","",IF('Games &amp; Picks'!$E6="x","",IF('Games &amp; Picks'!$E6='Games &amp; Picks'!S6,SUM(O5,1),0)))</f>
        <v>1</v>
      </c>
      <c r="P6">
        <f>IF('Games &amp; Picks'!T$1="","",IF('Games &amp; Picks'!$E6="x","",IF('Games &amp; Picks'!$E6='Games &amp; Picks'!T6,SUM(P5,1),0)))</f>
        <v>1</v>
      </c>
      <c r="Q6">
        <f>IF('Games &amp; Picks'!U$1="","",IF('Games &amp; Picks'!$E6="x","",IF('Games &amp; Picks'!$E6='Games &amp; Picks'!U6,SUM(Q5,1),0)))</f>
        <v>1</v>
      </c>
      <c r="R6">
        <f>IF('Games &amp; Picks'!V$1="","",IF('Games &amp; Picks'!$E6="x","",IF('Games &amp; Picks'!$E6='Games &amp; Picks'!V6,SUM(R5,1),0)))</f>
        <v>1</v>
      </c>
      <c r="S6">
        <f>IF('Games &amp; Picks'!W$1="","",IF('Games &amp; Picks'!$E6="x","",IF('Games &amp; Picks'!$E6='Games &amp; Picks'!W6,SUM(S5,1),0)))</f>
        <v>1</v>
      </c>
      <c r="T6">
        <f>IF('Games &amp; Picks'!X$1="","",IF('Games &amp; Picks'!$E6="x","",IF('Games &amp; Picks'!$E6='Games &amp; Picks'!X6,SUM(T5,1),0)))</f>
        <v>0</v>
      </c>
      <c r="U6">
        <f>IF('Games &amp; Picks'!Y$1="","",IF('Games &amp; Picks'!$E6="x","",IF('Games &amp; Picks'!$E6='Games &amp; Picks'!Y6,SUM(U5,1),0)))</f>
        <v>1</v>
      </c>
      <c r="V6">
        <f>IF('Games &amp; Picks'!Z$1="","",IF('Games &amp; Picks'!$E6="x","",IF('Games &amp; Picks'!$E6='Games &amp; Picks'!Z6,SUM(V5,1),0)))</f>
        <v>1</v>
      </c>
      <c r="W6">
        <f>IF('Games &amp; Picks'!AA$1="","",IF('Games &amp; Picks'!$E6="x","",IF('Games &amp; Picks'!$E6='Games &amp; Picks'!AA6,SUM(W5,1),0)))</f>
        <v>1</v>
      </c>
      <c r="X6">
        <f>IF('Games &amp; Picks'!AB$1="","",IF('Games &amp; Picks'!$E6="x","",IF('Games &amp; Picks'!$E6='Games &amp; Picks'!AB6,SUM(X5,1),0)))</f>
        <v>0</v>
      </c>
      <c r="Y6">
        <f>IF('Games &amp; Picks'!AC$1="","",IF('Games &amp; Picks'!$E6="x","",IF('Games &amp; Picks'!$E6='Games &amp; Picks'!AC6,SUM(Y5,1),0)))</f>
        <v>3</v>
      </c>
      <c r="Z6">
        <f>IF('Games &amp; Picks'!AD$1="","",IF('Games &amp; Picks'!$E6="x","",IF('Games &amp; Picks'!$E6='Games &amp; Picks'!AD6,SUM(Z5,1),0)))</f>
        <v>2</v>
      </c>
      <c r="AA6">
        <f>IF('Games &amp; Picks'!AE$1="","",IF('Games &amp; Picks'!$E6="x","",IF('Games &amp; Picks'!$E6='Games &amp; Picks'!AE6,SUM(AA5,1),0)))</f>
        <v>1</v>
      </c>
      <c r="AB6">
        <f>IF('Games &amp; Picks'!AF$1="","",IF('Games &amp; Picks'!$E6="x","",IF('Games &amp; Picks'!$E6='Games &amp; Picks'!AF6,SUM(AB5,1),0)))</f>
        <v>2</v>
      </c>
      <c r="AC6">
        <f>IF('Games &amp; Picks'!AG$1="","",IF('Games &amp; Picks'!$E6="x","",IF('Games &amp; Picks'!$E6='Games &amp; Picks'!AG6,SUM(AC5,1),0)))</f>
        <v>1</v>
      </c>
      <c r="AD6">
        <f>IF('Games &amp; Picks'!AH$1="","",IF('Games &amp; Picks'!$E6="x","",IF('Games &amp; Picks'!$E6='Games &amp; Picks'!AH6,SUM(AD5,1),0)))</f>
        <v>1</v>
      </c>
      <c r="AE6">
        <f>IF('Games &amp; Picks'!AI$1="","",IF('Games &amp; Picks'!$E6="x","",IF('Games &amp; Picks'!$E6='Games &amp; Picks'!AI6,SUM(AE5,1),0)))</f>
        <v>1</v>
      </c>
      <c r="AF6">
        <f>IF('Games &amp; Picks'!AJ$1="","",IF('Games &amp; Picks'!$E6="x","",IF('Games &amp; Picks'!$E6='Games &amp; Picks'!AJ6,SUM(AF5,1),0)))</f>
        <v>1</v>
      </c>
      <c r="AG6">
        <f>IF('Games &amp; Picks'!AK$1="","",IF('Games &amp; Picks'!$E6="x","",IF('Games &amp; Picks'!$E6='Games &amp; Picks'!AK6,SUM(AG5,1),0)))</f>
        <v>0</v>
      </c>
      <c r="AH6">
        <f>IF('Games &amp; Picks'!AL$1="","",IF('Games &amp; Picks'!$E6="x","",IF('Games &amp; Picks'!$E6='Games &amp; Picks'!AL6,SUM(AH5,1),0)))</f>
        <v>0</v>
      </c>
      <c r="AI6">
        <f>IF('Games &amp; Picks'!AM$1="","",IF('Games &amp; Picks'!$E6="x","",IF('Games &amp; Picks'!$E6='Games &amp; Picks'!AM6,SUM(AI5,1),0)))</f>
        <v>0</v>
      </c>
      <c r="AJ6">
        <f>IF('Games &amp; Picks'!AN$1="","",IF('Games &amp; Picks'!$E6="x","",IF('Games &amp; Picks'!$E6='Games &amp; Picks'!AN6,SUM(AJ5,1),0)))</f>
        <v>0</v>
      </c>
      <c r="AK6">
        <f>IF('Games &amp; Picks'!AO$1="","",IF('Games &amp; Picks'!$E6="x","",IF('Games &amp; Picks'!$E6='Games &amp; Picks'!AO6,SUM(AK5,1),0)))</f>
        <v>2</v>
      </c>
      <c r="AL6">
        <f>IF('Games &amp; Picks'!AP$1="","",IF('Games &amp; Picks'!$E6="x","",IF('Games &amp; Picks'!$E6='Games &amp; Picks'!AP6,SUM(AL5,1),0)))</f>
        <v>0</v>
      </c>
      <c r="AM6" t="str">
        <f>IF('Games &amp; Picks'!AQ$1="","",IF('Games &amp; Picks'!$E6="x","",IF('Games &amp; Picks'!$E6='Games &amp; Picks'!AQ6,SUM(AM5,1),0)))</f>
        <v/>
      </c>
      <c r="AN6" t="str">
        <f>IF('Games &amp; Picks'!AR$1="","",IF('Games &amp; Picks'!$E6="x","",IF('Games &amp; Picks'!$E6='Games &amp; Picks'!AR6,SUM(AN5,1),0)))</f>
        <v/>
      </c>
      <c r="AO6" t="str">
        <f>IF('Games &amp; Picks'!AS$1="","",IF('Games &amp; Picks'!$E6="x","",IF('Games &amp; Picks'!$E6='Games &amp; Picks'!AS6,SUM(AO5,1),0)))</f>
        <v/>
      </c>
      <c r="AP6" t="str">
        <f>IF('Games &amp; Picks'!AT$1="","",IF('Games &amp; Picks'!$E6="x","",IF('Games &amp; Picks'!$E6='Games &amp; Picks'!AT6,SUM(AP5,1),0)))</f>
        <v/>
      </c>
      <c r="AQ6" t="str">
        <f>IF('Games &amp; Picks'!AU$1="","",IF('Games &amp; Picks'!$E6="x","",IF('Games &amp; Picks'!$E6='Games &amp; Picks'!AU6,SUM(AQ5,1),0)))</f>
        <v/>
      </c>
      <c r="AR6" t="str">
        <f>IF('Games &amp; Picks'!AV$1="","",IF('Games &amp; Picks'!$E6="x","",IF('Games &amp; Picks'!$E6='Games &amp; Picks'!AV6,SUM(AR5,1),0)))</f>
        <v/>
      </c>
      <c r="AS6" t="str">
        <f>IF('Games &amp; Picks'!AW$1="","",IF('Games &amp; Picks'!$E6="x","",IF('Games &amp; Picks'!$E6='Games &amp; Picks'!AW6,SUM(AS5,1),0)))</f>
        <v/>
      </c>
      <c r="AT6" t="str">
        <f>IF('Games &amp; Picks'!AX$1="","",IF('Games &amp; Picks'!$E6="x","",IF('Games &amp; Picks'!$E6='Games &amp; Picks'!AX6,SUM(AT5,1),0)))</f>
        <v/>
      </c>
      <c r="AU6" s="44"/>
    </row>
    <row r="7" spans="1:47" x14ac:dyDescent="0.2">
      <c r="A7" s="14" t="str">
        <f>'Games &amp; Picks'!A7</f>
        <v>Miami</v>
      </c>
      <c r="B7">
        <f>IF('Games &amp; Picks'!F$1="","",IF('Games &amp; Picks'!$E7="x","",IF('Games &amp; Picks'!$E7='Games &amp; Picks'!F7,SUM(B6,1),0)))</f>
        <v>0</v>
      </c>
      <c r="C7">
        <f>IF('Games &amp; Picks'!G$1="","",IF('Games &amp; Picks'!$E7="x","",IF('Games &amp; Picks'!$E7='Games &amp; Picks'!G7,SUM(C6,1),0)))</f>
        <v>2</v>
      </c>
      <c r="D7">
        <f>IF('Games &amp; Picks'!H$1="","",IF('Games &amp; Picks'!$E7="x","",IF('Games &amp; Picks'!$E7='Games &amp; Picks'!H7,SUM(D6,1),0)))</f>
        <v>1</v>
      </c>
      <c r="E7">
        <f>IF('Games &amp; Picks'!I$1="","",IF('Games &amp; Picks'!$E7="x","",IF('Games &amp; Picks'!$E7='Games &amp; Picks'!I7,SUM(E6,1),0)))</f>
        <v>2</v>
      </c>
      <c r="F7">
        <f>IF('Games &amp; Picks'!J$1="","",IF('Games &amp; Picks'!$E7="x","",IF('Games &amp; Picks'!$E7='Games &amp; Picks'!J7,SUM(F6,1),0)))</f>
        <v>4</v>
      </c>
      <c r="G7">
        <f>IF('Games &amp; Picks'!K$1="","",IF('Games &amp; Picks'!$E7="x","",IF('Games &amp; Picks'!$E7='Games &amp; Picks'!K7,SUM(G6,1),0)))</f>
        <v>0</v>
      </c>
      <c r="H7">
        <f>IF('Games &amp; Picks'!L$1="","",IF('Games &amp; Picks'!$E7="x","",IF('Games &amp; Picks'!$E7='Games &amp; Picks'!L7,SUM(H6,1),0)))</f>
        <v>1</v>
      </c>
      <c r="I7">
        <f>IF('Games &amp; Picks'!M$1="","",IF('Games &amp; Picks'!$E7="x","",IF('Games &amp; Picks'!$E7='Games &amp; Picks'!M7,SUM(I6,1),0)))</f>
        <v>1</v>
      </c>
      <c r="J7">
        <f>IF('Games &amp; Picks'!N$1="","",IF('Games &amp; Picks'!$E7="x","",IF('Games &amp; Picks'!$E7='Games &amp; Picks'!N7,SUM(J6,1),0)))</f>
        <v>5</v>
      </c>
      <c r="K7">
        <f>IF('Games &amp; Picks'!O$1="","",IF('Games &amp; Picks'!$E7="x","",IF('Games &amp; Picks'!$E7='Games &amp; Picks'!O7,SUM(K6,1),0)))</f>
        <v>0</v>
      </c>
      <c r="L7">
        <f>IF('Games &amp; Picks'!P$1="","",IF('Games &amp; Picks'!$E7="x","",IF('Games &amp; Picks'!$E7='Games &amp; Picks'!P7,SUM(L6,1),0)))</f>
        <v>1</v>
      </c>
      <c r="M7">
        <f>IF('Games &amp; Picks'!Q$1="","",IF('Games &amp; Picks'!$E7="x","",IF('Games &amp; Picks'!$E7='Games &amp; Picks'!Q7,SUM(M6,1),0)))</f>
        <v>0</v>
      </c>
      <c r="N7">
        <f>IF('Games &amp; Picks'!R$1="","",IF('Games &amp; Picks'!$E7="x","",IF('Games &amp; Picks'!$E7='Games &amp; Picks'!R7,SUM(N6,1),0)))</f>
        <v>1</v>
      </c>
      <c r="O7">
        <f>IF('Games &amp; Picks'!S$1="","",IF('Games &amp; Picks'!$E7="x","",IF('Games &amp; Picks'!$E7='Games &amp; Picks'!S7,SUM(O6,1),0)))</f>
        <v>0</v>
      </c>
      <c r="P7">
        <f>IF('Games &amp; Picks'!T$1="","",IF('Games &amp; Picks'!$E7="x","",IF('Games &amp; Picks'!$E7='Games &amp; Picks'!T7,SUM(P6,1),0)))</f>
        <v>2</v>
      </c>
      <c r="Q7">
        <f>IF('Games &amp; Picks'!U$1="","",IF('Games &amp; Picks'!$E7="x","",IF('Games &amp; Picks'!$E7='Games &amp; Picks'!U7,SUM(Q6,1),0)))</f>
        <v>2</v>
      </c>
      <c r="R7">
        <f>IF('Games &amp; Picks'!V$1="","",IF('Games &amp; Picks'!$E7="x","",IF('Games &amp; Picks'!$E7='Games &amp; Picks'!V7,SUM(R6,1),0)))</f>
        <v>0</v>
      </c>
      <c r="S7">
        <f>IF('Games &amp; Picks'!W$1="","",IF('Games &amp; Picks'!$E7="x","",IF('Games &amp; Picks'!$E7='Games &amp; Picks'!W7,SUM(S6,1),0)))</f>
        <v>2</v>
      </c>
      <c r="T7">
        <f>IF('Games &amp; Picks'!X$1="","",IF('Games &amp; Picks'!$E7="x","",IF('Games &amp; Picks'!$E7='Games &amp; Picks'!X7,SUM(T6,1),0)))</f>
        <v>1</v>
      </c>
      <c r="U7">
        <f>IF('Games &amp; Picks'!Y$1="","",IF('Games &amp; Picks'!$E7="x","",IF('Games &amp; Picks'!$E7='Games &amp; Picks'!Y7,SUM(U6,1),0)))</f>
        <v>2</v>
      </c>
      <c r="V7">
        <f>IF('Games &amp; Picks'!Z$1="","",IF('Games &amp; Picks'!$E7="x","",IF('Games &amp; Picks'!$E7='Games &amp; Picks'!Z7,SUM(V6,1),0)))</f>
        <v>2</v>
      </c>
      <c r="W7">
        <f>IF('Games &amp; Picks'!AA$1="","",IF('Games &amp; Picks'!$E7="x","",IF('Games &amp; Picks'!$E7='Games &amp; Picks'!AA7,SUM(W6,1),0)))</f>
        <v>2</v>
      </c>
      <c r="X7">
        <f>IF('Games &amp; Picks'!AB$1="","",IF('Games &amp; Picks'!$E7="x","",IF('Games &amp; Picks'!$E7='Games &amp; Picks'!AB7,SUM(X6,1),0)))</f>
        <v>1</v>
      </c>
      <c r="Y7">
        <f>IF('Games &amp; Picks'!AC$1="","",IF('Games &amp; Picks'!$E7="x","",IF('Games &amp; Picks'!$E7='Games &amp; Picks'!AC7,SUM(Y6,1),0)))</f>
        <v>4</v>
      </c>
      <c r="Z7">
        <f>IF('Games &amp; Picks'!AD$1="","",IF('Games &amp; Picks'!$E7="x","",IF('Games &amp; Picks'!$E7='Games &amp; Picks'!AD7,SUM(Z6,1),0)))</f>
        <v>3</v>
      </c>
      <c r="AA7">
        <f>IF('Games &amp; Picks'!AE$1="","",IF('Games &amp; Picks'!$E7="x","",IF('Games &amp; Picks'!$E7='Games &amp; Picks'!AE7,SUM(AA6,1),0)))</f>
        <v>2</v>
      </c>
      <c r="AB7">
        <f>IF('Games &amp; Picks'!AF$1="","",IF('Games &amp; Picks'!$E7="x","",IF('Games &amp; Picks'!$E7='Games &amp; Picks'!AF7,SUM(AB6,1),0)))</f>
        <v>3</v>
      </c>
      <c r="AC7">
        <f>IF('Games &amp; Picks'!AG$1="","",IF('Games &amp; Picks'!$E7="x","",IF('Games &amp; Picks'!$E7='Games &amp; Picks'!AG7,SUM(AC6,1),0)))</f>
        <v>0</v>
      </c>
      <c r="AD7">
        <f>IF('Games &amp; Picks'!AH$1="","",IF('Games &amp; Picks'!$E7="x","",IF('Games &amp; Picks'!$E7='Games &amp; Picks'!AH7,SUM(AD6,1),0)))</f>
        <v>2</v>
      </c>
      <c r="AE7">
        <f>IF('Games &amp; Picks'!AI$1="","",IF('Games &amp; Picks'!$E7="x","",IF('Games &amp; Picks'!$E7='Games &amp; Picks'!AI7,SUM(AE6,1),0)))</f>
        <v>2</v>
      </c>
      <c r="AF7">
        <f>IF('Games &amp; Picks'!AJ$1="","",IF('Games &amp; Picks'!$E7="x","",IF('Games &amp; Picks'!$E7='Games &amp; Picks'!AJ7,SUM(AF6,1),0)))</f>
        <v>2</v>
      </c>
      <c r="AG7">
        <f>IF('Games &amp; Picks'!AK$1="","",IF('Games &amp; Picks'!$E7="x","",IF('Games &amp; Picks'!$E7='Games &amp; Picks'!AK7,SUM(AG6,1),0)))</f>
        <v>1</v>
      </c>
      <c r="AH7">
        <f>IF('Games &amp; Picks'!AL$1="","",IF('Games &amp; Picks'!$E7="x","",IF('Games &amp; Picks'!$E7='Games &amp; Picks'!AL7,SUM(AH6,1),0)))</f>
        <v>1</v>
      </c>
      <c r="AI7">
        <f>IF('Games &amp; Picks'!AM$1="","",IF('Games &amp; Picks'!$E7="x","",IF('Games &amp; Picks'!$E7='Games &amp; Picks'!AM7,SUM(AI6,1),0)))</f>
        <v>0</v>
      </c>
      <c r="AJ7">
        <f>IF('Games &amp; Picks'!AN$1="","",IF('Games &amp; Picks'!$E7="x","",IF('Games &amp; Picks'!$E7='Games &amp; Picks'!AN7,SUM(AJ6,1),0)))</f>
        <v>1</v>
      </c>
      <c r="AK7">
        <f>IF('Games &amp; Picks'!AO$1="","",IF('Games &amp; Picks'!$E7="x","",IF('Games &amp; Picks'!$E7='Games &amp; Picks'!AO7,SUM(AK6,1),0)))</f>
        <v>3</v>
      </c>
      <c r="AL7">
        <f>IF('Games &amp; Picks'!AP$1="","",IF('Games &amp; Picks'!$E7="x","",IF('Games &amp; Picks'!$E7='Games &amp; Picks'!AP7,SUM(AL6,1),0)))</f>
        <v>0</v>
      </c>
      <c r="AM7" t="str">
        <f>IF('Games &amp; Picks'!AQ$1="","",IF('Games &amp; Picks'!$E7="x","",IF('Games &amp; Picks'!$E7='Games &amp; Picks'!AQ7,SUM(AM6,1),0)))</f>
        <v/>
      </c>
      <c r="AN7" t="str">
        <f>IF('Games &amp; Picks'!AR$1="","",IF('Games &amp; Picks'!$E7="x","",IF('Games &amp; Picks'!$E7='Games &amp; Picks'!AR7,SUM(AN6,1),0)))</f>
        <v/>
      </c>
      <c r="AO7" t="str">
        <f>IF('Games &amp; Picks'!AS$1="","",IF('Games &amp; Picks'!$E7="x","",IF('Games &amp; Picks'!$E7='Games &amp; Picks'!AS7,SUM(AO6,1),0)))</f>
        <v/>
      </c>
      <c r="AP7" t="str">
        <f>IF('Games &amp; Picks'!AT$1="","",IF('Games &amp; Picks'!$E7="x","",IF('Games &amp; Picks'!$E7='Games &amp; Picks'!AT7,SUM(AP6,1),0)))</f>
        <v/>
      </c>
      <c r="AQ7" t="str">
        <f>IF('Games &amp; Picks'!AU$1="","",IF('Games &amp; Picks'!$E7="x","",IF('Games &amp; Picks'!$E7='Games &amp; Picks'!AU7,SUM(AQ6,1),0)))</f>
        <v/>
      </c>
      <c r="AR7" t="str">
        <f>IF('Games &amp; Picks'!AV$1="","",IF('Games &amp; Picks'!$E7="x","",IF('Games &amp; Picks'!$E7='Games &amp; Picks'!AV7,SUM(AR6,1),0)))</f>
        <v/>
      </c>
      <c r="AS7" t="str">
        <f>IF('Games &amp; Picks'!AW$1="","",IF('Games &amp; Picks'!$E7="x","",IF('Games &amp; Picks'!$E7='Games &amp; Picks'!AW7,SUM(AS6,1),0)))</f>
        <v/>
      </c>
      <c r="AT7" t="str">
        <f>IF('Games &amp; Picks'!AX$1="","",IF('Games &amp; Picks'!$E7="x","",IF('Games &amp; Picks'!$E7='Games &amp; Picks'!AX7,SUM(AT6,1),0)))</f>
        <v/>
      </c>
      <c r="AU7" s="44"/>
    </row>
    <row r="8" spans="1:47" x14ac:dyDescent="0.2">
      <c r="A8" s="14" t="str">
        <f>'Games &amp; Picks'!A8</f>
        <v>Boca Raton</v>
      </c>
      <c r="B8">
        <f>IF('Games &amp; Picks'!F$1="","",IF('Games &amp; Picks'!$E8="x","",IF('Games &amp; Picks'!$E8='Games &amp; Picks'!F8,SUM(B7,1),0)))</f>
        <v>1</v>
      </c>
      <c r="C8">
        <f>IF('Games &amp; Picks'!G$1="","",IF('Games &amp; Picks'!$E8="x","",IF('Games &amp; Picks'!$E8='Games &amp; Picks'!G8,SUM(C7,1),0)))</f>
        <v>3</v>
      </c>
      <c r="D8">
        <f>IF('Games &amp; Picks'!H$1="","",IF('Games &amp; Picks'!$E8="x","",IF('Games &amp; Picks'!$E8='Games &amp; Picks'!H8,SUM(D7,1),0)))</f>
        <v>0</v>
      </c>
      <c r="E8">
        <f>IF('Games &amp; Picks'!I$1="","",IF('Games &amp; Picks'!$E8="x","",IF('Games &amp; Picks'!$E8='Games &amp; Picks'!I8,SUM(E7,1),0)))</f>
        <v>0</v>
      </c>
      <c r="F8">
        <f>IF('Games &amp; Picks'!J$1="","",IF('Games &amp; Picks'!$E8="x","",IF('Games &amp; Picks'!$E8='Games &amp; Picks'!J8,SUM(F7,1),0)))</f>
        <v>5</v>
      </c>
      <c r="G8">
        <f>IF('Games &amp; Picks'!K$1="","",IF('Games &amp; Picks'!$E8="x","",IF('Games &amp; Picks'!$E8='Games &amp; Picks'!K8,SUM(G7,1),0)))</f>
        <v>0</v>
      </c>
      <c r="H8">
        <f>IF('Games &amp; Picks'!L$1="","",IF('Games &amp; Picks'!$E8="x","",IF('Games &amp; Picks'!$E8='Games &amp; Picks'!L8,SUM(H7,1),0)))</f>
        <v>2</v>
      </c>
      <c r="I8">
        <f>IF('Games &amp; Picks'!M$1="","",IF('Games &amp; Picks'!$E8="x","",IF('Games &amp; Picks'!$E8='Games &amp; Picks'!M8,SUM(I7,1),0)))</f>
        <v>2</v>
      </c>
      <c r="J8">
        <f>IF('Games &amp; Picks'!N$1="","",IF('Games &amp; Picks'!$E8="x","",IF('Games &amp; Picks'!$E8='Games &amp; Picks'!N8,SUM(J7,1),0)))</f>
        <v>0</v>
      </c>
      <c r="K8">
        <f>IF('Games &amp; Picks'!O$1="","",IF('Games &amp; Picks'!$E8="x","",IF('Games &amp; Picks'!$E8='Games &amp; Picks'!O8,SUM(K7,1),0)))</f>
        <v>0</v>
      </c>
      <c r="L8">
        <f>IF('Games &amp; Picks'!P$1="","",IF('Games &amp; Picks'!$E8="x","",IF('Games &amp; Picks'!$E8='Games &amp; Picks'!P8,SUM(L7,1),0)))</f>
        <v>2</v>
      </c>
      <c r="M8">
        <f>IF('Games &amp; Picks'!Q$1="","",IF('Games &amp; Picks'!$E8="x","",IF('Games &amp; Picks'!$E8='Games &amp; Picks'!Q8,SUM(M7,1),0)))</f>
        <v>1</v>
      </c>
      <c r="N8">
        <f>IF('Games &amp; Picks'!R$1="","",IF('Games &amp; Picks'!$E8="x","",IF('Games &amp; Picks'!$E8='Games &amp; Picks'!R8,SUM(N7,1),0)))</f>
        <v>0</v>
      </c>
      <c r="O8">
        <f>IF('Games &amp; Picks'!S$1="","",IF('Games &amp; Picks'!$E8="x","",IF('Games &amp; Picks'!$E8='Games &amp; Picks'!S8,SUM(O7,1),0)))</f>
        <v>1</v>
      </c>
      <c r="P8">
        <f>IF('Games &amp; Picks'!T$1="","",IF('Games &amp; Picks'!$E8="x","",IF('Games &amp; Picks'!$E8='Games &amp; Picks'!T8,SUM(P7,1),0)))</f>
        <v>0</v>
      </c>
      <c r="Q8">
        <f>IF('Games &amp; Picks'!U$1="","",IF('Games &amp; Picks'!$E8="x","",IF('Games &amp; Picks'!$E8='Games &amp; Picks'!U8,SUM(Q7,1),0)))</f>
        <v>3</v>
      </c>
      <c r="R8">
        <f>IF('Games &amp; Picks'!V$1="","",IF('Games &amp; Picks'!$E8="x","",IF('Games &amp; Picks'!$E8='Games &amp; Picks'!V8,SUM(R7,1),0)))</f>
        <v>1</v>
      </c>
      <c r="S8">
        <f>IF('Games &amp; Picks'!W$1="","",IF('Games &amp; Picks'!$E8="x","",IF('Games &amp; Picks'!$E8='Games &amp; Picks'!W8,SUM(S7,1),0)))</f>
        <v>3</v>
      </c>
      <c r="T8">
        <f>IF('Games &amp; Picks'!X$1="","",IF('Games &amp; Picks'!$E8="x","",IF('Games &amp; Picks'!$E8='Games &amp; Picks'!X8,SUM(T7,1),0)))</f>
        <v>0</v>
      </c>
      <c r="U8">
        <f>IF('Games &amp; Picks'!Y$1="","",IF('Games &amp; Picks'!$E8="x","",IF('Games &amp; Picks'!$E8='Games &amp; Picks'!Y8,SUM(U7,1),0)))</f>
        <v>0</v>
      </c>
      <c r="V8">
        <f>IF('Games &amp; Picks'!Z$1="","",IF('Games &amp; Picks'!$E8="x","",IF('Games &amp; Picks'!$E8='Games &amp; Picks'!Z8,SUM(V7,1),0)))</f>
        <v>0</v>
      </c>
      <c r="W8">
        <f>IF('Games &amp; Picks'!AA$1="","",IF('Games &amp; Picks'!$E8="x","",IF('Games &amp; Picks'!$E8='Games &amp; Picks'!AA8,SUM(W7,1),0)))</f>
        <v>3</v>
      </c>
      <c r="X8">
        <f>IF('Games &amp; Picks'!AB$1="","",IF('Games &amp; Picks'!$E8="x","",IF('Games &amp; Picks'!$E8='Games &amp; Picks'!AB8,SUM(X7,1),0)))</f>
        <v>0</v>
      </c>
      <c r="Y8">
        <f>IF('Games &amp; Picks'!AC$1="","",IF('Games &amp; Picks'!$E8="x","",IF('Games &amp; Picks'!$E8='Games &amp; Picks'!AC8,SUM(Y7,1),0)))</f>
        <v>0</v>
      </c>
      <c r="Z8">
        <f>IF('Games &amp; Picks'!AD$1="","",IF('Games &amp; Picks'!$E8="x","",IF('Games &amp; Picks'!$E8='Games &amp; Picks'!AD8,SUM(Z7,1),0)))</f>
        <v>4</v>
      </c>
      <c r="AA8">
        <f>IF('Games &amp; Picks'!AE$1="","",IF('Games &amp; Picks'!$E8="x","",IF('Games &amp; Picks'!$E8='Games &amp; Picks'!AE8,SUM(AA7,1),0)))</f>
        <v>0</v>
      </c>
      <c r="AB8">
        <f>IF('Games &amp; Picks'!AF$1="","",IF('Games &amp; Picks'!$E8="x","",IF('Games &amp; Picks'!$E8='Games &amp; Picks'!AF8,SUM(AB7,1),0)))</f>
        <v>4</v>
      </c>
      <c r="AC8">
        <f>IF('Games &amp; Picks'!AG$1="","",IF('Games &amp; Picks'!$E8="x","",IF('Games &amp; Picks'!$E8='Games &amp; Picks'!AG8,SUM(AC7,1),0)))</f>
        <v>1</v>
      </c>
      <c r="AD8">
        <f>IF('Games &amp; Picks'!AH$1="","",IF('Games &amp; Picks'!$E8="x","",IF('Games &amp; Picks'!$E8='Games &amp; Picks'!AH8,SUM(AD7,1),0)))</f>
        <v>0</v>
      </c>
      <c r="AE8">
        <f>IF('Games &amp; Picks'!AI$1="","",IF('Games &amp; Picks'!$E8="x","",IF('Games &amp; Picks'!$E8='Games &amp; Picks'!AI8,SUM(AE7,1),0)))</f>
        <v>0</v>
      </c>
      <c r="AF8">
        <f>IF('Games &amp; Picks'!AJ$1="","",IF('Games &amp; Picks'!$E8="x","",IF('Games &amp; Picks'!$E8='Games &amp; Picks'!AJ8,SUM(AF7,1),0)))</f>
        <v>3</v>
      </c>
      <c r="AG8">
        <f>IF('Games &amp; Picks'!AK$1="","",IF('Games &amp; Picks'!$E8="x","",IF('Games &amp; Picks'!$E8='Games &amp; Picks'!AK8,SUM(AG7,1),0)))</f>
        <v>2</v>
      </c>
      <c r="AH8">
        <f>IF('Games &amp; Picks'!AL$1="","",IF('Games &amp; Picks'!$E8="x","",IF('Games &amp; Picks'!$E8='Games &amp; Picks'!AL8,SUM(AH7,1),0)))</f>
        <v>2</v>
      </c>
      <c r="AI8">
        <f>IF('Games &amp; Picks'!AM$1="","",IF('Games &amp; Picks'!$E8="x","",IF('Games &amp; Picks'!$E8='Games &amp; Picks'!AM8,SUM(AI7,1),0)))</f>
        <v>0</v>
      </c>
      <c r="AJ8">
        <f>IF('Games &amp; Picks'!AN$1="","",IF('Games &amp; Picks'!$E8="x","",IF('Games &amp; Picks'!$E8='Games &amp; Picks'!AN8,SUM(AJ7,1),0)))</f>
        <v>2</v>
      </c>
      <c r="AK8">
        <f>IF('Games &amp; Picks'!AO$1="","",IF('Games &amp; Picks'!$E8="x","",IF('Games &amp; Picks'!$E8='Games &amp; Picks'!AO8,SUM(AK7,1),0)))</f>
        <v>0</v>
      </c>
      <c r="AL8">
        <f>IF('Games &amp; Picks'!AP$1="","",IF('Games &amp; Picks'!$E8="x","",IF('Games &amp; Picks'!$E8='Games &amp; Picks'!AP8,SUM(AL7,1),0)))</f>
        <v>1</v>
      </c>
      <c r="AM8" t="str">
        <f>IF('Games &amp; Picks'!AQ$1="","",IF('Games &amp; Picks'!$E8="x","",IF('Games &amp; Picks'!$E8='Games &amp; Picks'!AQ8,SUM(AM7,1),0)))</f>
        <v/>
      </c>
      <c r="AN8" t="str">
        <f>IF('Games &amp; Picks'!AR$1="","",IF('Games &amp; Picks'!$E8="x","",IF('Games &amp; Picks'!$E8='Games &amp; Picks'!AR8,SUM(AN7,1),0)))</f>
        <v/>
      </c>
      <c r="AO8" t="str">
        <f>IF('Games &amp; Picks'!AS$1="","",IF('Games &amp; Picks'!$E8="x","",IF('Games &amp; Picks'!$E8='Games &amp; Picks'!AS8,SUM(AO7,1),0)))</f>
        <v/>
      </c>
      <c r="AP8" t="str">
        <f>IF('Games &amp; Picks'!AT$1="","",IF('Games &amp; Picks'!$E8="x","",IF('Games &amp; Picks'!$E8='Games &amp; Picks'!AT8,SUM(AP7,1),0)))</f>
        <v/>
      </c>
      <c r="AQ8" t="str">
        <f>IF('Games &amp; Picks'!AU$1="","",IF('Games &amp; Picks'!$E8="x","",IF('Games &amp; Picks'!$E8='Games &amp; Picks'!AU8,SUM(AQ7,1),0)))</f>
        <v/>
      </c>
      <c r="AR8" t="str">
        <f>IF('Games &amp; Picks'!AV$1="","",IF('Games &amp; Picks'!$E8="x","",IF('Games &amp; Picks'!$E8='Games &amp; Picks'!AV8,SUM(AR7,1),0)))</f>
        <v/>
      </c>
      <c r="AS8" t="str">
        <f>IF('Games &amp; Picks'!AW$1="","",IF('Games &amp; Picks'!$E8="x","",IF('Games &amp; Picks'!$E8='Games &amp; Picks'!AW8,SUM(AS7,1),0)))</f>
        <v/>
      </c>
      <c r="AT8" t="str">
        <f>IF('Games &amp; Picks'!AX$1="","",IF('Games &amp; Picks'!$E8="x","",IF('Games &amp; Picks'!$E8='Games &amp; Picks'!AX8,SUM(AT7,1),0)))</f>
        <v/>
      </c>
      <c r="AU8" s="44"/>
    </row>
    <row r="9" spans="1:47" x14ac:dyDescent="0.2">
      <c r="A9" s="14" t="str">
        <f>'Games &amp; Picks'!A9</f>
        <v>Poinsettia</v>
      </c>
      <c r="B9">
        <f>IF('Games &amp; Picks'!F$1="","",IF('Games &amp; Picks'!$E9="x","",IF('Games &amp; Picks'!$E9='Games &amp; Picks'!F9,SUM(B8,1),0)))</f>
        <v>0</v>
      </c>
      <c r="C9">
        <f>IF('Games &amp; Picks'!G$1="","",IF('Games &amp; Picks'!$E9="x","",IF('Games &amp; Picks'!$E9='Games &amp; Picks'!G9,SUM(C8,1),0)))</f>
        <v>4</v>
      </c>
      <c r="D9">
        <f>IF('Games &amp; Picks'!H$1="","",IF('Games &amp; Picks'!$E9="x","",IF('Games &amp; Picks'!$E9='Games &amp; Picks'!H9,SUM(D8,1),0)))</f>
        <v>1</v>
      </c>
      <c r="E9">
        <f>IF('Games &amp; Picks'!I$1="","",IF('Games &amp; Picks'!$E9="x","",IF('Games &amp; Picks'!$E9='Games &amp; Picks'!I9,SUM(E8,1),0)))</f>
        <v>1</v>
      </c>
      <c r="F9">
        <f>IF('Games &amp; Picks'!J$1="","",IF('Games &amp; Picks'!$E9="x","",IF('Games &amp; Picks'!$E9='Games &amp; Picks'!J9,SUM(F8,1),0)))</f>
        <v>0</v>
      </c>
      <c r="G9">
        <f>IF('Games &amp; Picks'!K$1="","",IF('Games &amp; Picks'!$E9="x","",IF('Games &amp; Picks'!$E9='Games &amp; Picks'!K9,SUM(G8,1),0)))</f>
        <v>1</v>
      </c>
      <c r="H9">
        <f>IF('Games &amp; Picks'!L$1="","",IF('Games &amp; Picks'!$E9="x","",IF('Games &amp; Picks'!$E9='Games &amp; Picks'!L9,SUM(H8,1),0)))</f>
        <v>3</v>
      </c>
      <c r="I9">
        <f>IF('Games &amp; Picks'!M$1="","",IF('Games &amp; Picks'!$E9="x","",IF('Games &amp; Picks'!$E9='Games &amp; Picks'!M9,SUM(I8,1),0)))</f>
        <v>3</v>
      </c>
      <c r="J9">
        <f>IF('Games &amp; Picks'!N$1="","",IF('Games &amp; Picks'!$E9="x","",IF('Games &amp; Picks'!$E9='Games &amp; Picks'!N9,SUM(J8,1),0)))</f>
        <v>1</v>
      </c>
      <c r="K9">
        <f>IF('Games &amp; Picks'!O$1="","",IF('Games &amp; Picks'!$E9="x","",IF('Games &amp; Picks'!$E9='Games &amp; Picks'!O9,SUM(K8,1),0)))</f>
        <v>1</v>
      </c>
      <c r="L9">
        <f>IF('Games &amp; Picks'!P$1="","",IF('Games &amp; Picks'!$E9="x","",IF('Games &amp; Picks'!$E9='Games &amp; Picks'!P9,SUM(L8,1),0)))</f>
        <v>3</v>
      </c>
      <c r="M9">
        <f>IF('Games &amp; Picks'!Q$1="","",IF('Games &amp; Picks'!$E9="x","",IF('Games &amp; Picks'!$E9='Games &amp; Picks'!Q9,SUM(M8,1),0)))</f>
        <v>2</v>
      </c>
      <c r="N9">
        <f>IF('Games &amp; Picks'!R$1="","",IF('Games &amp; Picks'!$E9="x","",IF('Games &amp; Picks'!$E9='Games &amp; Picks'!R9,SUM(N8,1),0)))</f>
        <v>1</v>
      </c>
      <c r="O9">
        <f>IF('Games &amp; Picks'!S$1="","",IF('Games &amp; Picks'!$E9="x","",IF('Games &amp; Picks'!$E9='Games &amp; Picks'!S9,SUM(O8,1),0)))</f>
        <v>2</v>
      </c>
      <c r="P9">
        <f>IF('Games &amp; Picks'!T$1="","",IF('Games &amp; Picks'!$E9="x","",IF('Games &amp; Picks'!$E9='Games &amp; Picks'!T9,SUM(P8,1),0)))</f>
        <v>1</v>
      </c>
      <c r="Q9">
        <f>IF('Games &amp; Picks'!U$1="","",IF('Games &amp; Picks'!$E9="x","",IF('Games &amp; Picks'!$E9='Games &amp; Picks'!U9,SUM(Q8,1),0)))</f>
        <v>4</v>
      </c>
      <c r="R9">
        <f>IF('Games &amp; Picks'!V$1="","",IF('Games &amp; Picks'!$E9="x","",IF('Games &amp; Picks'!$E9='Games &amp; Picks'!V9,SUM(R8,1),0)))</f>
        <v>2</v>
      </c>
      <c r="S9">
        <f>IF('Games &amp; Picks'!W$1="","",IF('Games &amp; Picks'!$E9="x","",IF('Games &amp; Picks'!$E9='Games &amp; Picks'!W9,SUM(S8,1),0)))</f>
        <v>4</v>
      </c>
      <c r="T9">
        <f>IF('Games &amp; Picks'!X$1="","",IF('Games &amp; Picks'!$E9="x","",IF('Games &amp; Picks'!$E9='Games &amp; Picks'!X9,SUM(T8,1),0)))</f>
        <v>0</v>
      </c>
      <c r="U9">
        <f>IF('Games &amp; Picks'!Y$1="","",IF('Games &amp; Picks'!$E9="x","",IF('Games &amp; Picks'!$E9='Games &amp; Picks'!Y9,SUM(U8,1),0)))</f>
        <v>0</v>
      </c>
      <c r="V9">
        <f>IF('Games &amp; Picks'!Z$1="","",IF('Games &amp; Picks'!$E9="x","",IF('Games &amp; Picks'!$E9='Games &amp; Picks'!Z9,SUM(V8,1),0)))</f>
        <v>1</v>
      </c>
      <c r="W9">
        <f>IF('Games &amp; Picks'!AA$1="","",IF('Games &amp; Picks'!$E9="x","",IF('Games &amp; Picks'!$E9='Games &amp; Picks'!AA9,SUM(W8,1),0)))</f>
        <v>4</v>
      </c>
      <c r="X9">
        <f>IF('Games &amp; Picks'!AB$1="","",IF('Games &amp; Picks'!$E9="x","",IF('Games &amp; Picks'!$E9='Games &amp; Picks'!AB9,SUM(X8,1),0)))</f>
        <v>1</v>
      </c>
      <c r="Y9">
        <f>IF('Games &amp; Picks'!AC$1="","",IF('Games &amp; Picks'!$E9="x","",IF('Games &amp; Picks'!$E9='Games &amp; Picks'!AC9,SUM(Y8,1),0)))</f>
        <v>1</v>
      </c>
      <c r="Z9">
        <f>IF('Games &amp; Picks'!AD$1="","",IF('Games &amp; Picks'!$E9="x","",IF('Games &amp; Picks'!$E9='Games &amp; Picks'!AD9,SUM(Z8,1),0)))</f>
        <v>5</v>
      </c>
      <c r="AA9">
        <f>IF('Games &amp; Picks'!AE$1="","",IF('Games &amp; Picks'!$E9="x","",IF('Games &amp; Picks'!$E9='Games &amp; Picks'!AE9,SUM(AA8,1),0)))</f>
        <v>1</v>
      </c>
      <c r="AB9">
        <f>IF('Games &amp; Picks'!AF$1="","",IF('Games &amp; Picks'!$E9="x","",IF('Games &amp; Picks'!$E9='Games &amp; Picks'!AF9,SUM(AB8,1),0)))</f>
        <v>0</v>
      </c>
      <c r="AC9">
        <f>IF('Games &amp; Picks'!AG$1="","",IF('Games &amp; Picks'!$E9="x","",IF('Games &amp; Picks'!$E9='Games &amp; Picks'!AG9,SUM(AC8,1),0)))</f>
        <v>2</v>
      </c>
      <c r="AD9">
        <f>IF('Games &amp; Picks'!AH$1="","",IF('Games &amp; Picks'!$E9="x","",IF('Games &amp; Picks'!$E9='Games &amp; Picks'!AH9,SUM(AD8,1),0)))</f>
        <v>1</v>
      </c>
      <c r="AE9">
        <f>IF('Games &amp; Picks'!AI$1="","",IF('Games &amp; Picks'!$E9="x","",IF('Games &amp; Picks'!$E9='Games &amp; Picks'!AI9,SUM(AE8,1),0)))</f>
        <v>1</v>
      </c>
      <c r="AF9">
        <f>IF('Games &amp; Picks'!AJ$1="","",IF('Games &amp; Picks'!$E9="x","",IF('Games &amp; Picks'!$E9='Games &amp; Picks'!AJ9,SUM(AF8,1),0)))</f>
        <v>4</v>
      </c>
      <c r="AG9">
        <f>IF('Games &amp; Picks'!AK$1="","",IF('Games &amp; Picks'!$E9="x","",IF('Games &amp; Picks'!$E9='Games &amp; Picks'!AK9,SUM(AG8,1),0)))</f>
        <v>0</v>
      </c>
      <c r="AH9">
        <f>IF('Games &amp; Picks'!AL$1="","",IF('Games &amp; Picks'!$E9="x","",IF('Games &amp; Picks'!$E9='Games &amp; Picks'!AL9,SUM(AH8,1),0)))</f>
        <v>0</v>
      </c>
      <c r="AI9">
        <f>IF('Games &amp; Picks'!AM$1="","",IF('Games &amp; Picks'!$E9="x","",IF('Games &amp; Picks'!$E9='Games &amp; Picks'!AM9,SUM(AI8,1),0)))</f>
        <v>1</v>
      </c>
      <c r="AJ9">
        <f>IF('Games &amp; Picks'!AN$1="","",IF('Games &amp; Picks'!$E9="x","",IF('Games &amp; Picks'!$E9='Games &amp; Picks'!AN9,SUM(AJ8,1),0)))</f>
        <v>3</v>
      </c>
      <c r="AK9">
        <f>IF('Games &amp; Picks'!AO$1="","",IF('Games &amp; Picks'!$E9="x","",IF('Games &amp; Picks'!$E9='Games &amp; Picks'!AO9,SUM(AK8,1),0)))</f>
        <v>1</v>
      </c>
      <c r="AL9">
        <f>IF('Games &amp; Picks'!AP$1="","",IF('Games &amp; Picks'!$E9="x","",IF('Games &amp; Picks'!$E9='Games &amp; Picks'!AP9,SUM(AL8,1),0)))</f>
        <v>0</v>
      </c>
      <c r="AM9" t="str">
        <f>IF('Games &amp; Picks'!AQ$1="","",IF('Games &amp; Picks'!$E9="x","",IF('Games &amp; Picks'!$E9='Games &amp; Picks'!AQ9,SUM(AM8,1),0)))</f>
        <v/>
      </c>
      <c r="AN9" t="str">
        <f>IF('Games &amp; Picks'!AR$1="","",IF('Games &amp; Picks'!$E9="x","",IF('Games &amp; Picks'!$E9='Games &amp; Picks'!AR9,SUM(AN8,1),0)))</f>
        <v/>
      </c>
      <c r="AO9" t="str">
        <f>IF('Games &amp; Picks'!AS$1="","",IF('Games &amp; Picks'!$E9="x","",IF('Games &amp; Picks'!$E9='Games &amp; Picks'!AS9,SUM(AO8,1),0)))</f>
        <v/>
      </c>
      <c r="AP9" t="str">
        <f>IF('Games &amp; Picks'!AT$1="","",IF('Games &amp; Picks'!$E9="x","",IF('Games &amp; Picks'!$E9='Games &amp; Picks'!AT9,SUM(AP8,1),0)))</f>
        <v/>
      </c>
      <c r="AQ9" t="str">
        <f>IF('Games &amp; Picks'!AU$1="","",IF('Games &amp; Picks'!$E9="x","",IF('Games &amp; Picks'!$E9='Games &amp; Picks'!AU9,SUM(AQ8,1),0)))</f>
        <v/>
      </c>
      <c r="AR9" t="str">
        <f>IF('Games &amp; Picks'!AV$1="","",IF('Games &amp; Picks'!$E9="x","",IF('Games &amp; Picks'!$E9='Games &amp; Picks'!AV9,SUM(AR8,1),0)))</f>
        <v/>
      </c>
      <c r="AS9" t="str">
        <f>IF('Games &amp; Picks'!AW$1="","",IF('Games &amp; Picks'!$E9="x","",IF('Games &amp; Picks'!$E9='Games &amp; Picks'!AW9,SUM(AS8,1),0)))</f>
        <v/>
      </c>
      <c r="AT9" t="str">
        <f>IF('Games &amp; Picks'!AX$1="","",IF('Games &amp; Picks'!$E9="x","",IF('Games &amp; Picks'!$E9='Games &amp; Picks'!AX9,SUM(AT8,1),0)))</f>
        <v/>
      </c>
      <c r="AU9" s="44"/>
    </row>
    <row r="10" spans="1:47" s="33" customFormat="1" x14ac:dyDescent="0.2">
      <c r="A10" s="14" t="str">
        <f>'Games &amp; Picks'!A10</f>
        <v>Idaho Potato</v>
      </c>
      <c r="B10" s="33">
        <f>IF('Games &amp; Picks'!F$1="","",IF('Games &amp; Picks'!$E10="x","",IF('Games &amp; Picks'!$E10='Games &amp; Picks'!F10,SUM(B9,1),0)))</f>
        <v>0</v>
      </c>
      <c r="C10" s="33">
        <f>IF('Games &amp; Picks'!G$1="","",IF('Games &amp; Picks'!$E10="x","",IF('Games &amp; Picks'!$E10='Games &amp; Picks'!G10,SUM(C9,1),0)))</f>
        <v>0</v>
      </c>
      <c r="D10" s="33">
        <f>IF('Games &amp; Picks'!H$1="","",IF('Games &amp; Picks'!$E10="x","",IF('Games &amp; Picks'!$E10='Games &amp; Picks'!H10,SUM(D9,1),0)))</f>
        <v>0</v>
      </c>
      <c r="E10" s="33">
        <f>IF('Games &amp; Picks'!I$1="","",IF('Games &amp; Picks'!$E10="x","",IF('Games &amp; Picks'!$E10='Games &amp; Picks'!I10,SUM(E9,1),0)))</f>
        <v>0</v>
      </c>
      <c r="F10" s="33">
        <f>IF('Games &amp; Picks'!J$1="","",IF('Games &amp; Picks'!$E10="x","",IF('Games &amp; Picks'!$E10='Games &amp; Picks'!J10,SUM(F9,1),0)))</f>
        <v>1</v>
      </c>
      <c r="G10" s="33">
        <f>IF('Games &amp; Picks'!K$1="","",IF('Games &amp; Picks'!$E10="x","",IF('Games &amp; Picks'!$E10='Games &amp; Picks'!K10,SUM(G9,1),0)))</f>
        <v>0</v>
      </c>
      <c r="H10" s="33">
        <f>IF('Games &amp; Picks'!L$1="","",IF('Games &amp; Picks'!$E10="x","",IF('Games &amp; Picks'!$E10='Games &amp; Picks'!L10,SUM(H9,1),0)))</f>
        <v>0</v>
      </c>
      <c r="I10" s="33">
        <f>IF('Games &amp; Picks'!M$1="","",IF('Games &amp; Picks'!$E10="x","",IF('Games &amp; Picks'!$E10='Games &amp; Picks'!M10,SUM(I9,1),0)))</f>
        <v>0</v>
      </c>
      <c r="J10" s="33">
        <f>IF('Games &amp; Picks'!N$1="","",IF('Games &amp; Picks'!$E10="x","",IF('Games &amp; Picks'!$E10='Games &amp; Picks'!N10,SUM(J9,1),0)))</f>
        <v>0</v>
      </c>
      <c r="K10" s="33">
        <f>IF('Games &amp; Picks'!O$1="","",IF('Games &amp; Picks'!$E10="x","",IF('Games &amp; Picks'!$E10='Games &amp; Picks'!O10,SUM(K9,1),0)))</f>
        <v>2</v>
      </c>
      <c r="L10" s="33">
        <f>IF('Games &amp; Picks'!P$1="","",IF('Games &amp; Picks'!$E10="x","",IF('Games &amp; Picks'!$E10='Games &amp; Picks'!P10,SUM(L9,1),0)))</f>
        <v>0</v>
      </c>
      <c r="M10" s="33">
        <f>IF('Games &amp; Picks'!Q$1="","",IF('Games &amp; Picks'!$E10="x","",IF('Games &amp; Picks'!$E10='Games &amp; Picks'!Q10,SUM(M9,1),0)))</f>
        <v>0</v>
      </c>
      <c r="N10" s="33">
        <f>IF('Games &amp; Picks'!R$1="","",IF('Games &amp; Picks'!$E10="x","",IF('Games &amp; Picks'!$E10='Games &amp; Picks'!R10,SUM(N9,1),0)))</f>
        <v>2</v>
      </c>
      <c r="O10" s="33">
        <f>IF('Games &amp; Picks'!S$1="","",IF('Games &amp; Picks'!$E10="x","",IF('Games &amp; Picks'!$E10='Games &amp; Picks'!S10,SUM(O9,1),0)))</f>
        <v>0</v>
      </c>
      <c r="P10" s="33">
        <f>IF('Games &amp; Picks'!T$1="","",IF('Games &amp; Picks'!$E10="x","",IF('Games &amp; Picks'!$E10='Games &amp; Picks'!T10,SUM(P9,1),0)))</f>
        <v>0</v>
      </c>
      <c r="Q10" s="33">
        <f>IF('Games &amp; Picks'!U$1="","",IF('Games &amp; Picks'!$E10="x","",IF('Games &amp; Picks'!$E10='Games &amp; Picks'!U10,SUM(Q9,1),0)))</f>
        <v>0</v>
      </c>
      <c r="R10" s="33">
        <f>IF('Games &amp; Picks'!V$1="","",IF('Games &amp; Picks'!$E10="x","",IF('Games &amp; Picks'!$E10='Games &amp; Picks'!V10,SUM(R9,1),0)))</f>
        <v>0</v>
      </c>
      <c r="S10" s="33">
        <f>IF('Games &amp; Picks'!W$1="","",IF('Games &amp; Picks'!$E10="x","",IF('Games &amp; Picks'!$E10='Games &amp; Picks'!W10,SUM(S9,1),0)))</f>
        <v>0</v>
      </c>
      <c r="T10" s="33">
        <f>IF('Games &amp; Picks'!X$1="","",IF('Games &amp; Picks'!$E10="x","",IF('Games &amp; Picks'!$E10='Games &amp; Picks'!X10,SUM(T9,1),0)))</f>
        <v>0</v>
      </c>
      <c r="U10" s="33">
        <f>IF('Games &amp; Picks'!Y$1="","",IF('Games &amp; Picks'!$E10="x","",IF('Games &amp; Picks'!$E10='Games &amp; Picks'!Y10,SUM(U9,1),0)))</f>
        <v>0</v>
      </c>
      <c r="V10" s="33">
        <f>IF('Games &amp; Picks'!Z$1="","",IF('Games &amp; Picks'!$E10="x","",IF('Games &amp; Picks'!$E10='Games &amp; Picks'!Z10,SUM(V9,1),0)))</f>
        <v>0</v>
      </c>
      <c r="W10" s="33">
        <f>IF('Games &amp; Picks'!AA$1="","",IF('Games &amp; Picks'!$E10="x","",IF('Games &amp; Picks'!$E10='Games &amp; Picks'!AA10,SUM(W9,1),0)))</f>
        <v>0</v>
      </c>
      <c r="X10" s="33">
        <f>IF('Games &amp; Picks'!AB$1="","",IF('Games &amp; Picks'!$E10="x","",IF('Games &amp; Picks'!$E10='Games &amp; Picks'!AB10,SUM(X9,1),0)))</f>
        <v>0</v>
      </c>
      <c r="Y10" s="33">
        <f>IF('Games &amp; Picks'!AC$1="","",IF('Games &amp; Picks'!$E10="x","",IF('Games &amp; Picks'!$E10='Games &amp; Picks'!AC10,SUM(Y9,1),0)))</f>
        <v>2</v>
      </c>
      <c r="Z10" s="33">
        <f>IF('Games &amp; Picks'!AD$1="","",IF('Games &amp; Picks'!$E10="x","",IF('Games &amp; Picks'!$E10='Games &amp; Picks'!AD10,SUM(Z9,1),0)))</f>
        <v>6</v>
      </c>
      <c r="AA10" s="33">
        <f>IF('Games &amp; Picks'!AE$1="","",IF('Games &amp; Picks'!$E10="x","",IF('Games &amp; Picks'!$E10='Games &amp; Picks'!AE10,SUM(AA9,1),0)))</f>
        <v>0</v>
      </c>
      <c r="AB10" s="33">
        <f>IF('Games &amp; Picks'!AF$1="","",IF('Games &amp; Picks'!$E10="x","",IF('Games &amp; Picks'!$E10='Games &amp; Picks'!AF10,SUM(AB9,1),0)))</f>
        <v>1</v>
      </c>
      <c r="AC10" s="33">
        <f>IF('Games &amp; Picks'!AG$1="","",IF('Games &amp; Picks'!$E10="x","",IF('Games &amp; Picks'!$E10='Games &amp; Picks'!AG10,SUM(AC9,1),0)))</f>
        <v>0</v>
      </c>
      <c r="AD10" s="33">
        <f>IF('Games &amp; Picks'!AH$1="","",IF('Games &amp; Picks'!$E10="x","",IF('Games &amp; Picks'!$E10='Games &amp; Picks'!AH10,SUM(AD9,1),0)))</f>
        <v>0</v>
      </c>
      <c r="AE10" s="33">
        <f>IF('Games &amp; Picks'!AI$1="","",IF('Games &amp; Picks'!$E10="x","",IF('Games &amp; Picks'!$E10='Games &amp; Picks'!AI10,SUM(AE9,1),0)))</f>
        <v>0</v>
      </c>
      <c r="AF10" s="33">
        <f>IF('Games &amp; Picks'!AJ$1="","",IF('Games &amp; Picks'!$E10="x","",IF('Games &amp; Picks'!$E10='Games &amp; Picks'!AJ10,SUM(AF9,1),0)))</f>
        <v>0</v>
      </c>
      <c r="AG10" s="33">
        <f>IF('Games &amp; Picks'!AK$1="","",IF('Games &amp; Picks'!$E10="x","",IF('Games &amp; Picks'!$E10='Games &amp; Picks'!AK10,SUM(AG9,1),0)))</f>
        <v>1</v>
      </c>
      <c r="AH10" s="33">
        <f>IF('Games &amp; Picks'!AL$1="","",IF('Games &amp; Picks'!$E10="x","",IF('Games &amp; Picks'!$E10='Games &amp; Picks'!AL10,SUM(AH9,1),0)))</f>
        <v>0</v>
      </c>
      <c r="AI10" s="33">
        <f>IF('Games &amp; Picks'!AM$1="","",IF('Games &amp; Picks'!$E10="x","",IF('Games &amp; Picks'!$E10='Games &amp; Picks'!AM10,SUM(AI9,1),0)))</f>
        <v>0</v>
      </c>
      <c r="AJ10" s="33">
        <f>IF('Games &amp; Picks'!AN$1="","",IF('Games &amp; Picks'!$E10="x","",IF('Games &amp; Picks'!$E10='Games &amp; Picks'!AN10,SUM(AJ9,1),0)))</f>
        <v>0</v>
      </c>
      <c r="AK10" s="33">
        <f>IF('Games &amp; Picks'!AO$1="","",IF('Games &amp; Picks'!$E10="x","",IF('Games &amp; Picks'!$E10='Games &amp; Picks'!AO10,SUM(AK9,1),0)))</f>
        <v>0</v>
      </c>
      <c r="AL10" s="33">
        <f>IF('Games &amp; Picks'!AP$1="","",IF('Games &amp; Picks'!$E10="x","",IF('Games &amp; Picks'!$E10='Games &amp; Picks'!AP10,SUM(AL9,1),0)))</f>
        <v>0</v>
      </c>
      <c r="AM10" s="33" t="str">
        <f>IF('Games &amp; Picks'!AQ$1="","",IF('Games &amp; Picks'!$E10="x","",IF('Games &amp; Picks'!$E10='Games &amp; Picks'!AQ10,SUM(AM9,1),0)))</f>
        <v/>
      </c>
      <c r="AN10" s="33" t="str">
        <f>IF('Games &amp; Picks'!AR$1="","",IF('Games &amp; Picks'!$E10="x","",IF('Games &amp; Picks'!$E10='Games &amp; Picks'!AR10,SUM(AN9,1),0)))</f>
        <v/>
      </c>
      <c r="AO10" s="33" t="str">
        <f>IF('Games &amp; Picks'!AS$1="","",IF('Games &amp; Picks'!$E10="x","",IF('Games &amp; Picks'!$E10='Games &amp; Picks'!AS10,SUM(AO9,1),0)))</f>
        <v/>
      </c>
      <c r="AP10" s="33" t="str">
        <f>IF('Games &amp; Picks'!AT$1="","",IF('Games &amp; Picks'!$E10="x","",IF('Games &amp; Picks'!$E10='Games &amp; Picks'!AT10,SUM(AP9,1),0)))</f>
        <v/>
      </c>
      <c r="AQ10" s="33" t="str">
        <f>IF('Games &amp; Picks'!AU$1="","",IF('Games &amp; Picks'!$E10="x","",IF('Games &amp; Picks'!$E10='Games &amp; Picks'!AU10,SUM(AQ9,1),0)))</f>
        <v/>
      </c>
      <c r="AR10" s="33" t="str">
        <f>IF('Games &amp; Picks'!AV$1="","",IF('Games &amp; Picks'!$E10="x","",IF('Games &amp; Picks'!$E10='Games &amp; Picks'!AV10,SUM(AR9,1),0)))</f>
        <v/>
      </c>
      <c r="AS10" s="33" t="str">
        <f>IF('Games &amp; Picks'!AW$1="","",IF('Games &amp; Picks'!$E10="x","",IF('Games &amp; Picks'!$E10='Games &amp; Picks'!AW10,SUM(AS9,1),0)))</f>
        <v/>
      </c>
      <c r="AT10" s="33" t="str">
        <f>IF('Games &amp; Picks'!AX$1="","",IF('Games &amp; Picks'!$E10="x","",IF('Games &amp; Picks'!$E10='Games &amp; Picks'!AX10,SUM(AT9,1),0)))</f>
        <v/>
      </c>
      <c r="AU10" s="91"/>
    </row>
    <row r="11" spans="1:47" x14ac:dyDescent="0.2">
      <c r="A11" s="14" t="str">
        <f>'Games &amp; Picks'!A11</f>
        <v>Bahamas</v>
      </c>
      <c r="B11">
        <f>IF('Games &amp; Picks'!F$1="","",IF('Games &amp; Picks'!$E11="x","",IF('Games &amp; Picks'!$E11='Games &amp; Picks'!F11,SUM(B10,1),0)))</f>
        <v>0</v>
      </c>
      <c r="C11">
        <f>IF('Games &amp; Picks'!G$1="","",IF('Games &amp; Picks'!$E11="x","",IF('Games &amp; Picks'!$E11='Games &amp; Picks'!G11,SUM(C10,1),0)))</f>
        <v>1</v>
      </c>
      <c r="D11">
        <f>IF('Games &amp; Picks'!H$1="","",IF('Games &amp; Picks'!$E11="x","",IF('Games &amp; Picks'!$E11='Games &amp; Picks'!H11,SUM(D10,1),0)))</f>
        <v>0</v>
      </c>
      <c r="E11">
        <f>IF('Games &amp; Picks'!I$1="","",IF('Games &amp; Picks'!$E11="x","",IF('Games &amp; Picks'!$E11='Games &amp; Picks'!I11,SUM(E10,1),0)))</f>
        <v>1</v>
      </c>
      <c r="F11">
        <f>IF('Games &amp; Picks'!J$1="","",IF('Games &amp; Picks'!$E11="x","",IF('Games &amp; Picks'!$E11='Games &amp; Picks'!J11,SUM(F10,1),0)))</f>
        <v>0</v>
      </c>
      <c r="G11">
        <f>IF('Games &amp; Picks'!K$1="","",IF('Games &amp; Picks'!$E11="x","",IF('Games &amp; Picks'!$E11='Games &amp; Picks'!K11,SUM(G10,1),0)))</f>
        <v>0</v>
      </c>
      <c r="H11">
        <f>IF('Games &amp; Picks'!L$1="","",IF('Games &amp; Picks'!$E11="x","",IF('Games &amp; Picks'!$E11='Games &amp; Picks'!L11,SUM(H10,1),0)))</f>
        <v>0</v>
      </c>
      <c r="I11">
        <f>IF('Games &amp; Picks'!M$1="","",IF('Games &amp; Picks'!$E11="x","",IF('Games &amp; Picks'!$E11='Games &amp; Picks'!M11,SUM(I10,1),0)))</f>
        <v>1</v>
      </c>
      <c r="J11">
        <f>IF('Games &amp; Picks'!N$1="","",IF('Games &amp; Picks'!$E11="x","",IF('Games &amp; Picks'!$E11='Games &amp; Picks'!N11,SUM(J10,1),0)))</f>
        <v>1</v>
      </c>
      <c r="K11">
        <f>IF('Games &amp; Picks'!O$1="","",IF('Games &amp; Picks'!$E11="x","",IF('Games &amp; Picks'!$E11='Games &amp; Picks'!O11,SUM(K10,1),0)))</f>
        <v>3</v>
      </c>
      <c r="L11">
        <f>IF('Games &amp; Picks'!P$1="","",IF('Games &amp; Picks'!$E11="x","",IF('Games &amp; Picks'!$E11='Games &amp; Picks'!P11,SUM(L10,1),0)))</f>
        <v>1</v>
      </c>
      <c r="M11">
        <f>IF('Games &amp; Picks'!Q$1="","",IF('Games &amp; Picks'!$E11="x","",IF('Games &amp; Picks'!$E11='Games &amp; Picks'!Q11,SUM(M10,1),0)))</f>
        <v>0</v>
      </c>
      <c r="N11">
        <f>IF('Games &amp; Picks'!R$1="","",IF('Games &amp; Picks'!$E11="x","",IF('Games &amp; Picks'!$E11='Games &amp; Picks'!R11,SUM(N10,1),0)))</f>
        <v>0</v>
      </c>
      <c r="O11">
        <f>IF('Games &amp; Picks'!S$1="","",IF('Games &amp; Picks'!$E11="x","",IF('Games &amp; Picks'!$E11='Games &amp; Picks'!S11,SUM(O10,1),0)))</f>
        <v>0</v>
      </c>
      <c r="P11">
        <f>IF('Games &amp; Picks'!T$1="","",IF('Games &amp; Picks'!$E11="x","",IF('Games &amp; Picks'!$E11='Games &amp; Picks'!T11,SUM(P10,1),0)))</f>
        <v>1</v>
      </c>
      <c r="Q11">
        <f>IF('Games &amp; Picks'!U$1="","",IF('Games &amp; Picks'!$E11="x","",IF('Games &amp; Picks'!$E11='Games &amp; Picks'!U11,SUM(Q10,1),0)))</f>
        <v>1</v>
      </c>
      <c r="R11">
        <f>IF('Games &amp; Picks'!V$1="","",IF('Games &amp; Picks'!$E11="x","",IF('Games &amp; Picks'!$E11='Games &amp; Picks'!V11,SUM(R10,1),0)))</f>
        <v>0</v>
      </c>
      <c r="S11">
        <f>IF('Games &amp; Picks'!W$1="","",IF('Games &amp; Picks'!$E11="x","",IF('Games &amp; Picks'!$E11='Games &amp; Picks'!W11,SUM(S10,1),0)))</f>
        <v>1</v>
      </c>
      <c r="T11">
        <f>IF('Games &amp; Picks'!X$1="","",IF('Games &amp; Picks'!$E11="x","",IF('Games &amp; Picks'!$E11='Games &amp; Picks'!X11,SUM(T10,1),0)))</f>
        <v>0</v>
      </c>
      <c r="U11">
        <f>IF('Games &amp; Picks'!Y$1="","",IF('Games &amp; Picks'!$E11="x","",IF('Games &amp; Picks'!$E11='Games &amp; Picks'!Y11,SUM(U10,1),0)))</f>
        <v>1</v>
      </c>
      <c r="V11">
        <f>IF('Games &amp; Picks'!Z$1="","",IF('Games &amp; Picks'!$E11="x","",IF('Games &amp; Picks'!$E11='Games &amp; Picks'!Z11,SUM(V10,1),0)))</f>
        <v>1</v>
      </c>
      <c r="W11">
        <f>IF('Games &amp; Picks'!AA$1="","",IF('Games &amp; Picks'!$E11="x","",IF('Games &amp; Picks'!$E11='Games &amp; Picks'!AA11,SUM(W10,1),0)))</f>
        <v>1</v>
      </c>
      <c r="X11">
        <f>IF('Games &amp; Picks'!AB$1="","",IF('Games &amp; Picks'!$E11="x","",IF('Games &amp; Picks'!$E11='Games &amp; Picks'!AB11,SUM(X10,1),0)))</f>
        <v>1</v>
      </c>
      <c r="Y11">
        <f>IF('Games &amp; Picks'!AC$1="","",IF('Games &amp; Picks'!$E11="x","",IF('Games &amp; Picks'!$E11='Games &amp; Picks'!AC11,SUM(Y10,1),0)))</f>
        <v>3</v>
      </c>
      <c r="Z11">
        <f>IF('Games &amp; Picks'!AD$1="","",IF('Games &amp; Picks'!$E11="x","",IF('Games &amp; Picks'!$E11='Games &amp; Picks'!AD11,SUM(Z10,1),0)))</f>
        <v>0</v>
      </c>
      <c r="AA11">
        <f>IF('Games &amp; Picks'!AE$1="","",IF('Games &amp; Picks'!$E11="x","",IF('Games &amp; Picks'!$E11='Games &amp; Picks'!AE11,SUM(AA10,1),0)))</f>
        <v>0</v>
      </c>
      <c r="AB11">
        <f>IF('Games &amp; Picks'!AF$1="","",IF('Games &amp; Picks'!$E11="x","",IF('Games &amp; Picks'!$E11='Games &amp; Picks'!AF11,SUM(AB10,1),0)))</f>
        <v>2</v>
      </c>
      <c r="AC11">
        <f>IF('Games &amp; Picks'!AG$1="","",IF('Games &amp; Picks'!$E11="x","",IF('Games &amp; Picks'!$E11='Games &amp; Picks'!AG11,SUM(AC10,1),0)))</f>
        <v>1</v>
      </c>
      <c r="AD11">
        <f>IF('Games &amp; Picks'!AH$1="","",IF('Games &amp; Picks'!$E11="x","",IF('Games &amp; Picks'!$E11='Games &amp; Picks'!AH11,SUM(AD10,1),0)))</f>
        <v>1</v>
      </c>
      <c r="AE11">
        <f>IF('Games &amp; Picks'!AI$1="","",IF('Games &amp; Picks'!$E11="x","",IF('Games &amp; Picks'!$E11='Games &amp; Picks'!AI11,SUM(AE10,1),0)))</f>
        <v>0</v>
      </c>
      <c r="AF11">
        <f>IF('Games &amp; Picks'!AJ$1="","",IF('Games &amp; Picks'!$E11="x","",IF('Games &amp; Picks'!$E11='Games &amp; Picks'!AJ11,SUM(AF10,1),0)))</f>
        <v>0</v>
      </c>
      <c r="AG11">
        <f>IF('Games &amp; Picks'!AK$1="","",IF('Games &amp; Picks'!$E11="x","",IF('Games &amp; Picks'!$E11='Games &amp; Picks'!AK11,SUM(AG10,1),0)))</f>
        <v>2</v>
      </c>
      <c r="AH11">
        <f>IF('Games &amp; Picks'!AL$1="","",IF('Games &amp; Picks'!$E11="x","",IF('Games &amp; Picks'!$E11='Games &amp; Picks'!AL11,SUM(AH10,1),0)))</f>
        <v>0</v>
      </c>
      <c r="AI11">
        <f>IF('Games &amp; Picks'!AM$1="","",IF('Games &amp; Picks'!$E11="x","",IF('Games &amp; Picks'!$E11='Games &amp; Picks'!AM11,SUM(AI10,1),0)))</f>
        <v>0</v>
      </c>
      <c r="AJ11">
        <f>IF('Games &amp; Picks'!AN$1="","",IF('Games &amp; Picks'!$E11="x","",IF('Games &amp; Picks'!$E11='Games &amp; Picks'!AN11,SUM(AJ10,1),0)))</f>
        <v>1</v>
      </c>
      <c r="AK11">
        <f>IF('Games &amp; Picks'!AO$1="","",IF('Games &amp; Picks'!$E11="x","",IF('Games &amp; Picks'!$E11='Games &amp; Picks'!AO11,SUM(AK10,1),0)))</f>
        <v>0</v>
      </c>
      <c r="AL11">
        <f>IF('Games &amp; Picks'!AP$1="","",IF('Games &amp; Picks'!$E11="x","",IF('Games &amp; Picks'!$E11='Games &amp; Picks'!AP11,SUM(AL10,1),0)))</f>
        <v>0</v>
      </c>
      <c r="AM11" t="str">
        <f>IF('Games &amp; Picks'!AQ$1="","",IF('Games &amp; Picks'!$E11="x","",IF('Games &amp; Picks'!$E11='Games &amp; Picks'!AQ11,SUM(AM10,1),0)))</f>
        <v/>
      </c>
      <c r="AN11" t="str">
        <f>IF('Games &amp; Picks'!AR$1="","",IF('Games &amp; Picks'!$E11="x","",IF('Games &amp; Picks'!$E11='Games &amp; Picks'!AR11,SUM(AN10,1),0)))</f>
        <v/>
      </c>
      <c r="AO11" t="str">
        <f>IF('Games &amp; Picks'!AS$1="","",IF('Games &amp; Picks'!$E11="x","",IF('Games &amp; Picks'!$E11='Games &amp; Picks'!AS11,SUM(AO10,1),0)))</f>
        <v/>
      </c>
      <c r="AP11" t="str">
        <f>IF('Games &amp; Picks'!AT$1="","",IF('Games &amp; Picks'!$E11="x","",IF('Games &amp; Picks'!$E11='Games &amp; Picks'!AT11,SUM(AP10,1),0)))</f>
        <v/>
      </c>
      <c r="AQ11" t="str">
        <f>IF('Games &amp; Picks'!AU$1="","",IF('Games &amp; Picks'!$E11="x","",IF('Games &amp; Picks'!$E11='Games &amp; Picks'!AU11,SUM(AQ10,1),0)))</f>
        <v/>
      </c>
      <c r="AR11" t="str">
        <f>IF('Games &amp; Picks'!AV$1="","",IF('Games &amp; Picks'!$E11="x","",IF('Games &amp; Picks'!$E11='Games &amp; Picks'!AV11,SUM(AR10,1),0)))</f>
        <v/>
      </c>
      <c r="AS11" t="str">
        <f>IF('Games &amp; Picks'!AW$1="","",IF('Games &amp; Picks'!$E11="x","",IF('Games &amp; Picks'!$E11='Games &amp; Picks'!AW11,SUM(AS10,1),0)))</f>
        <v/>
      </c>
      <c r="AT11" t="str">
        <f>IF('Games &amp; Picks'!AX$1="","",IF('Games &amp; Picks'!$E11="x","",IF('Games &amp; Picks'!$E11='Games &amp; Picks'!AX11,SUM(AT10,1),0)))</f>
        <v/>
      </c>
      <c r="AU11" s="44"/>
    </row>
    <row r="12" spans="1:47" x14ac:dyDescent="0.2">
      <c r="A12" s="14" t="str">
        <f>'Games &amp; Picks'!A12</f>
        <v>Armed Forces</v>
      </c>
      <c r="B12">
        <f>IF('Games &amp; Picks'!F$1="","",IF('Games &amp; Picks'!$E12="x","",IF('Games &amp; Picks'!$E12='Games &amp; Picks'!F12,SUM(B11,1),0)))</f>
        <v>0</v>
      </c>
      <c r="C12">
        <f>IF('Games &amp; Picks'!G$1="","",IF('Games &amp; Picks'!$E12="x","",IF('Games &amp; Picks'!$E12='Games &amp; Picks'!G12,SUM(C11,1),0)))</f>
        <v>2</v>
      </c>
      <c r="D12">
        <f>IF('Games &amp; Picks'!H$1="","",IF('Games &amp; Picks'!$E12="x","",IF('Games &amp; Picks'!$E12='Games &amp; Picks'!H12,SUM(D11,1),0)))</f>
        <v>0</v>
      </c>
      <c r="E12">
        <f>IF('Games &amp; Picks'!I$1="","",IF('Games &amp; Picks'!$E12="x","",IF('Games &amp; Picks'!$E12='Games &amp; Picks'!I12,SUM(E11,1),0)))</f>
        <v>2</v>
      </c>
      <c r="F12">
        <f>IF('Games &amp; Picks'!J$1="","",IF('Games &amp; Picks'!$E12="x","",IF('Games &amp; Picks'!$E12='Games &amp; Picks'!J12,SUM(F11,1),0)))</f>
        <v>0</v>
      </c>
      <c r="G12">
        <f>IF('Games &amp; Picks'!K$1="","",IF('Games &amp; Picks'!$E12="x","",IF('Games &amp; Picks'!$E12='Games &amp; Picks'!K12,SUM(G11,1),0)))</f>
        <v>1</v>
      </c>
      <c r="H12">
        <f>IF('Games &amp; Picks'!L$1="","",IF('Games &amp; Picks'!$E12="x","",IF('Games &amp; Picks'!$E12='Games &amp; Picks'!L12,SUM(H11,1),0)))</f>
        <v>1</v>
      </c>
      <c r="I12">
        <f>IF('Games &amp; Picks'!M$1="","",IF('Games &amp; Picks'!$E12="x","",IF('Games &amp; Picks'!$E12='Games &amp; Picks'!M12,SUM(I11,1),0)))</f>
        <v>2</v>
      </c>
      <c r="J12">
        <f>IF('Games &amp; Picks'!N$1="","",IF('Games &amp; Picks'!$E12="x","",IF('Games &amp; Picks'!$E12='Games &amp; Picks'!N12,SUM(J11,1),0)))</f>
        <v>2</v>
      </c>
      <c r="K12">
        <f>IF('Games &amp; Picks'!O$1="","",IF('Games &amp; Picks'!$E12="x","",IF('Games &amp; Picks'!$E12='Games &amp; Picks'!O12,SUM(K11,1),0)))</f>
        <v>0</v>
      </c>
      <c r="L12">
        <f>IF('Games &amp; Picks'!P$1="","",IF('Games &amp; Picks'!$E12="x","",IF('Games &amp; Picks'!$E12='Games &amp; Picks'!P12,SUM(L11,1),0)))</f>
        <v>2</v>
      </c>
      <c r="M12">
        <f>IF('Games &amp; Picks'!Q$1="","",IF('Games &amp; Picks'!$E12="x","",IF('Games &amp; Picks'!$E12='Games &amp; Picks'!Q12,SUM(M11,1),0)))</f>
        <v>0</v>
      </c>
      <c r="N12">
        <f>IF('Games &amp; Picks'!R$1="","",IF('Games &amp; Picks'!$E12="x","",IF('Games &amp; Picks'!$E12='Games &amp; Picks'!R12,SUM(N11,1),0)))</f>
        <v>0</v>
      </c>
      <c r="O12">
        <f>IF('Games &amp; Picks'!S$1="","",IF('Games &amp; Picks'!$E12="x","",IF('Games &amp; Picks'!$E12='Games &amp; Picks'!S12,SUM(O11,1),0)))</f>
        <v>1</v>
      </c>
      <c r="P12">
        <f>IF('Games &amp; Picks'!T$1="","",IF('Games &amp; Picks'!$E12="x","",IF('Games &amp; Picks'!$E12='Games &amp; Picks'!T12,SUM(P11,1),0)))</f>
        <v>0</v>
      </c>
      <c r="Q12">
        <f>IF('Games &amp; Picks'!U$1="","",IF('Games &amp; Picks'!$E12="x","",IF('Games &amp; Picks'!$E12='Games &amp; Picks'!U12,SUM(Q11,1),0)))</f>
        <v>2</v>
      </c>
      <c r="R12">
        <f>IF('Games &amp; Picks'!V$1="","",IF('Games &amp; Picks'!$E12="x","",IF('Games &amp; Picks'!$E12='Games &amp; Picks'!V12,SUM(R11,1),0)))</f>
        <v>0</v>
      </c>
      <c r="S12">
        <f>IF('Games &amp; Picks'!W$1="","",IF('Games &amp; Picks'!$E12="x","",IF('Games &amp; Picks'!$E12='Games &amp; Picks'!W12,SUM(S11,1),0)))</f>
        <v>0</v>
      </c>
      <c r="T12">
        <f>IF('Games &amp; Picks'!X$1="","",IF('Games &amp; Picks'!$E12="x","",IF('Games &amp; Picks'!$E12='Games &amp; Picks'!X12,SUM(T11,1),0)))</f>
        <v>0</v>
      </c>
      <c r="U12">
        <f>IF('Games &amp; Picks'!Y$1="","",IF('Games &amp; Picks'!$E12="x","",IF('Games &amp; Picks'!$E12='Games &amp; Picks'!Y12,SUM(U11,1),0)))</f>
        <v>2</v>
      </c>
      <c r="V12">
        <f>IF('Games &amp; Picks'!Z$1="","",IF('Games &amp; Picks'!$E12="x","",IF('Games &amp; Picks'!$E12='Games &amp; Picks'!Z12,SUM(V11,1),0)))</f>
        <v>0</v>
      </c>
      <c r="W12">
        <f>IF('Games &amp; Picks'!AA$1="","",IF('Games &amp; Picks'!$E12="x","",IF('Games &amp; Picks'!$E12='Games &amp; Picks'!AA12,SUM(W11,1),0)))</f>
        <v>2</v>
      </c>
      <c r="X12">
        <f>IF('Games &amp; Picks'!AB$1="","",IF('Games &amp; Picks'!$E12="x","",IF('Games &amp; Picks'!$E12='Games &amp; Picks'!AB12,SUM(X11,1),0)))</f>
        <v>2</v>
      </c>
      <c r="Y12">
        <f>IF('Games &amp; Picks'!AC$1="","",IF('Games &amp; Picks'!$E12="x","",IF('Games &amp; Picks'!$E12='Games &amp; Picks'!AC12,SUM(Y11,1),0)))</f>
        <v>0</v>
      </c>
      <c r="Z12">
        <f>IF('Games &amp; Picks'!AD$1="","",IF('Games &amp; Picks'!$E12="x","",IF('Games &amp; Picks'!$E12='Games &amp; Picks'!AD12,SUM(Z11,1),0)))</f>
        <v>1</v>
      </c>
      <c r="AA12">
        <f>IF('Games &amp; Picks'!AE$1="","",IF('Games &amp; Picks'!$E12="x","",IF('Games &amp; Picks'!$E12='Games &amp; Picks'!AE12,SUM(AA11,1),0)))</f>
        <v>0</v>
      </c>
      <c r="AB12">
        <f>IF('Games &amp; Picks'!AF$1="","",IF('Games &amp; Picks'!$E12="x","",IF('Games &amp; Picks'!$E12='Games &amp; Picks'!AF12,SUM(AB11,1),0)))</f>
        <v>0</v>
      </c>
      <c r="AC12">
        <f>IF('Games &amp; Picks'!AG$1="","",IF('Games &amp; Picks'!$E12="x","",IF('Games &amp; Picks'!$E12='Games &amp; Picks'!AG12,SUM(AC11,1),0)))</f>
        <v>0</v>
      </c>
      <c r="AD12">
        <f>IF('Games &amp; Picks'!AH$1="","",IF('Games &amp; Picks'!$E12="x","",IF('Games &amp; Picks'!$E12='Games &amp; Picks'!AH12,SUM(AD11,1),0)))</f>
        <v>0</v>
      </c>
      <c r="AE12">
        <f>IF('Games &amp; Picks'!AI$1="","",IF('Games &amp; Picks'!$E12="x","",IF('Games &amp; Picks'!$E12='Games &amp; Picks'!AI12,SUM(AE11,1),0)))</f>
        <v>0</v>
      </c>
      <c r="AF12">
        <f>IF('Games &amp; Picks'!AJ$1="","",IF('Games &amp; Picks'!$E12="x","",IF('Games &amp; Picks'!$E12='Games &amp; Picks'!AJ12,SUM(AF11,1),0)))</f>
        <v>0</v>
      </c>
      <c r="AG12">
        <f>IF('Games &amp; Picks'!AK$1="","",IF('Games &amp; Picks'!$E12="x","",IF('Games &amp; Picks'!$E12='Games &amp; Picks'!AK12,SUM(AG11,1),0)))</f>
        <v>0</v>
      </c>
      <c r="AH12">
        <f>IF('Games &amp; Picks'!AL$1="","",IF('Games &amp; Picks'!$E12="x","",IF('Games &amp; Picks'!$E12='Games &amp; Picks'!AL12,SUM(AH11,1),0)))</f>
        <v>1</v>
      </c>
      <c r="AI12">
        <f>IF('Games &amp; Picks'!AM$1="","",IF('Games &amp; Picks'!$E12="x","",IF('Games &amp; Picks'!$E12='Games &amp; Picks'!AM12,SUM(AI11,1),0)))</f>
        <v>0</v>
      </c>
      <c r="AJ12">
        <f>IF('Games &amp; Picks'!AN$1="","",IF('Games &amp; Picks'!$E12="x","",IF('Games &amp; Picks'!$E12='Games &amp; Picks'!AN12,SUM(AJ11,1),0)))</f>
        <v>2</v>
      </c>
      <c r="AK12">
        <f>IF('Games &amp; Picks'!AO$1="","",IF('Games &amp; Picks'!$E12="x","",IF('Games &amp; Picks'!$E12='Games &amp; Picks'!AO12,SUM(AK11,1),0)))</f>
        <v>0</v>
      </c>
      <c r="AL12">
        <f>IF('Games &amp; Picks'!AP$1="","",IF('Games &amp; Picks'!$E12="x","",IF('Games &amp; Picks'!$E12='Games &amp; Picks'!AP12,SUM(AL11,1),0)))</f>
        <v>0</v>
      </c>
      <c r="AM12" t="str">
        <f>IF('Games &amp; Picks'!AQ$1="","",IF('Games &amp; Picks'!$E12="x","",IF('Games &amp; Picks'!$E12='Games &amp; Picks'!AQ12,SUM(AM11,1),0)))</f>
        <v/>
      </c>
      <c r="AN12" t="str">
        <f>IF('Games &amp; Picks'!AR$1="","",IF('Games &amp; Picks'!$E12="x","",IF('Games &amp; Picks'!$E12='Games &amp; Picks'!AR12,SUM(AN11,1),0)))</f>
        <v/>
      </c>
      <c r="AO12" t="str">
        <f>IF('Games &amp; Picks'!AS$1="","",IF('Games &amp; Picks'!$E12="x","",IF('Games &amp; Picks'!$E12='Games &amp; Picks'!AS12,SUM(AO11,1),0)))</f>
        <v/>
      </c>
      <c r="AP12" t="str">
        <f>IF('Games &amp; Picks'!AT$1="","",IF('Games &amp; Picks'!$E12="x","",IF('Games &amp; Picks'!$E12='Games &amp; Picks'!AT12,SUM(AP11,1),0)))</f>
        <v/>
      </c>
      <c r="AQ12" t="str">
        <f>IF('Games &amp; Picks'!AU$1="","",IF('Games &amp; Picks'!$E12="x","",IF('Games &amp; Picks'!$E12='Games &amp; Picks'!AU12,SUM(AQ11,1),0)))</f>
        <v/>
      </c>
      <c r="AR12" t="str">
        <f>IF('Games &amp; Picks'!AV$1="","",IF('Games &amp; Picks'!$E12="x","",IF('Games &amp; Picks'!$E12='Games &amp; Picks'!AV12,SUM(AR11,1),0)))</f>
        <v/>
      </c>
      <c r="AS12" t="str">
        <f>IF('Games &amp; Picks'!AW$1="","",IF('Games &amp; Picks'!$E12="x","",IF('Games &amp; Picks'!$E12='Games &amp; Picks'!AW12,SUM(AS11,1),0)))</f>
        <v/>
      </c>
      <c r="AT12" t="str">
        <f>IF('Games &amp; Picks'!AX$1="","",IF('Games &amp; Picks'!$E12="x","",IF('Games &amp; Picks'!$E12='Games &amp; Picks'!AX12,SUM(AT11,1),0)))</f>
        <v/>
      </c>
      <c r="AU12" s="44"/>
    </row>
    <row r="13" spans="1:47" x14ac:dyDescent="0.2">
      <c r="A13" s="14" t="str">
        <f>'Games &amp; Picks'!A13</f>
        <v>Dollar General</v>
      </c>
      <c r="B13">
        <f>IF('Games &amp; Picks'!F$1="","",IF('Games &amp; Picks'!$E13="x","",IF('Games &amp; Picks'!$E13='Games &amp; Picks'!F13,SUM(B12,1),0)))</f>
        <v>0</v>
      </c>
      <c r="C13">
        <f>IF('Games &amp; Picks'!G$1="","",IF('Games &amp; Picks'!$E13="x","",IF('Games &amp; Picks'!$E13='Games &amp; Picks'!G13,SUM(C12,1),0)))</f>
        <v>0</v>
      </c>
      <c r="D13">
        <f>IF('Games &amp; Picks'!H$1="","",IF('Games &amp; Picks'!$E13="x","",IF('Games &amp; Picks'!$E13='Games &amp; Picks'!H13,SUM(D12,1),0)))</f>
        <v>0</v>
      </c>
      <c r="E13">
        <f>IF('Games &amp; Picks'!I$1="","",IF('Games &amp; Picks'!$E13="x","",IF('Games &amp; Picks'!$E13='Games &amp; Picks'!I13,SUM(E12,1),0)))</f>
        <v>3</v>
      </c>
      <c r="F13">
        <f>IF('Games &amp; Picks'!J$1="","",IF('Games &amp; Picks'!$E13="x","",IF('Games &amp; Picks'!$E13='Games &amp; Picks'!J13,SUM(F12,1),0)))</f>
        <v>1</v>
      </c>
      <c r="G13">
        <f>IF('Games &amp; Picks'!K$1="","",IF('Games &amp; Picks'!$E13="x","",IF('Games &amp; Picks'!$E13='Games &amp; Picks'!K13,SUM(G12,1),0)))</f>
        <v>0</v>
      </c>
      <c r="H13">
        <f>IF('Games &amp; Picks'!L$1="","",IF('Games &amp; Picks'!$E13="x","",IF('Games &amp; Picks'!$E13='Games &amp; Picks'!L13,SUM(H12,1),0)))</f>
        <v>2</v>
      </c>
      <c r="I13">
        <f>IF('Games &amp; Picks'!M$1="","",IF('Games &amp; Picks'!$E13="x","",IF('Games &amp; Picks'!$E13='Games &amp; Picks'!M13,SUM(I12,1),0)))</f>
        <v>0</v>
      </c>
      <c r="J13">
        <f>IF('Games &amp; Picks'!N$1="","",IF('Games &amp; Picks'!$E13="x","",IF('Games &amp; Picks'!$E13='Games &amp; Picks'!N13,SUM(J12,1),0)))</f>
        <v>3</v>
      </c>
      <c r="K13">
        <f>IF('Games &amp; Picks'!O$1="","",IF('Games &amp; Picks'!$E13="x","",IF('Games &amp; Picks'!$E13='Games &amp; Picks'!O13,SUM(K12,1),0)))</f>
        <v>1</v>
      </c>
      <c r="L13">
        <f>IF('Games &amp; Picks'!P$1="","",IF('Games &amp; Picks'!$E13="x","",IF('Games &amp; Picks'!$E13='Games &amp; Picks'!P13,SUM(L12,1),0)))</f>
        <v>3</v>
      </c>
      <c r="M13">
        <f>IF('Games &amp; Picks'!Q$1="","",IF('Games &amp; Picks'!$E13="x","",IF('Games &amp; Picks'!$E13='Games &amp; Picks'!Q13,SUM(M12,1),0)))</f>
        <v>1</v>
      </c>
      <c r="N13">
        <f>IF('Games &amp; Picks'!R$1="","",IF('Games &amp; Picks'!$E13="x","",IF('Games &amp; Picks'!$E13='Games &amp; Picks'!R13,SUM(N12,1),0)))</f>
        <v>1</v>
      </c>
      <c r="O13">
        <f>IF('Games &amp; Picks'!S$1="","",IF('Games &amp; Picks'!$E13="x","",IF('Games &amp; Picks'!$E13='Games &amp; Picks'!S13,SUM(O12,1),0)))</f>
        <v>0</v>
      </c>
      <c r="P13">
        <f>IF('Games &amp; Picks'!T$1="","",IF('Games &amp; Picks'!$E13="x","",IF('Games &amp; Picks'!$E13='Games &amp; Picks'!T13,SUM(P12,1),0)))</f>
        <v>0</v>
      </c>
      <c r="Q13">
        <f>IF('Games &amp; Picks'!U$1="","",IF('Games &amp; Picks'!$E13="x","",IF('Games &amp; Picks'!$E13='Games &amp; Picks'!U13,SUM(Q12,1),0)))</f>
        <v>3</v>
      </c>
      <c r="R13">
        <f>IF('Games &amp; Picks'!V$1="","",IF('Games &amp; Picks'!$E13="x","",IF('Games &amp; Picks'!$E13='Games &amp; Picks'!V13,SUM(R12,1),0)))</f>
        <v>0</v>
      </c>
      <c r="S13">
        <f>IF('Games &amp; Picks'!W$1="","",IF('Games &amp; Picks'!$E13="x","",IF('Games &amp; Picks'!$E13='Games &amp; Picks'!W13,SUM(S12,1),0)))</f>
        <v>1</v>
      </c>
      <c r="T13">
        <f>IF('Games &amp; Picks'!X$1="","",IF('Games &amp; Picks'!$E13="x","",IF('Games &amp; Picks'!$E13='Games &amp; Picks'!X13,SUM(T12,1),0)))</f>
        <v>0</v>
      </c>
      <c r="U13">
        <f>IF('Games &amp; Picks'!Y$1="","",IF('Games &amp; Picks'!$E13="x","",IF('Games &amp; Picks'!$E13='Games &amp; Picks'!Y13,SUM(U12,1),0)))</f>
        <v>0</v>
      </c>
      <c r="V13">
        <f>IF('Games &amp; Picks'!Z$1="","",IF('Games &amp; Picks'!$E13="x","",IF('Games &amp; Picks'!$E13='Games &amp; Picks'!Z13,SUM(V12,1),0)))</f>
        <v>1</v>
      </c>
      <c r="W13">
        <f>IF('Games &amp; Picks'!AA$1="","",IF('Games &amp; Picks'!$E13="x","",IF('Games &amp; Picks'!$E13='Games &amp; Picks'!AA13,SUM(W12,1),0)))</f>
        <v>3</v>
      </c>
      <c r="X13">
        <f>IF('Games &amp; Picks'!AB$1="","",IF('Games &amp; Picks'!$E13="x","",IF('Games &amp; Picks'!$E13='Games &amp; Picks'!AB13,SUM(X12,1),0)))</f>
        <v>0</v>
      </c>
      <c r="Y13">
        <f>IF('Games &amp; Picks'!AC$1="","",IF('Games &amp; Picks'!$E13="x","",IF('Games &amp; Picks'!$E13='Games &amp; Picks'!AC13,SUM(Y12,1),0)))</f>
        <v>1</v>
      </c>
      <c r="Z13">
        <f>IF('Games &amp; Picks'!AD$1="","",IF('Games &amp; Picks'!$E13="x","",IF('Games &amp; Picks'!$E13='Games &amp; Picks'!AD13,SUM(Z12,1),0)))</f>
        <v>0</v>
      </c>
      <c r="AA13">
        <f>IF('Games &amp; Picks'!AE$1="","",IF('Games &amp; Picks'!$E13="x","",IF('Games &amp; Picks'!$E13='Games &amp; Picks'!AE13,SUM(AA12,1),0)))</f>
        <v>1</v>
      </c>
      <c r="AB13">
        <f>IF('Games &amp; Picks'!AF$1="","",IF('Games &amp; Picks'!$E13="x","",IF('Games &amp; Picks'!$E13='Games &amp; Picks'!AF13,SUM(AB12,1),0)))</f>
        <v>1</v>
      </c>
      <c r="AC13">
        <f>IF('Games &amp; Picks'!AG$1="","",IF('Games &amp; Picks'!$E13="x","",IF('Games &amp; Picks'!$E13='Games &amp; Picks'!AG13,SUM(AC12,1),0)))</f>
        <v>1</v>
      </c>
      <c r="AD13">
        <f>IF('Games &amp; Picks'!AH$1="","",IF('Games &amp; Picks'!$E13="x","",IF('Games &amp; Picks'!$E13='Games &amp; Picks'!AH13,SUM(AD12,1),0)))</f>
        <v>1</v>
      </c>
      <c r="AE13">
        <f>IF('Games &amp; Picks'!AI$1="","",IF('Games &amp; Picks'!$E13="x","",IF('Games &amp; Picks'!$E13='Games &amp; Picks'!AI13,SUM(AE12,1),0)))</f>
        <v>1</v>
      </c>
      <c r="AF13">
        <f>IF('Games &amp; Picks'!AJ$1="","",IF('Games &amp; Picks'!$E13="x","",IF('Games &amp; Picks'!$E13='Games &amp; Picks'!AJ13,SUM(AF12,1),0)))</f>
        <v>0</v>
      </c>
      <c r="AG13">
        <f>IF('Games &amp; Picks'!AK$1="","",IF('Games &amp; Picks'!$E13="x","",IF('Games &amp; Picks'!$E13='Games &amp; Picks'!AK13,SUM(AG12,1),0)))</f>
        <v>1</v>
      </c>
      <c r="AH13">
        <f>IF('Games &amp; Picks'!AL$1="","",IF('Games &amp; Picks'!$E13="x","",IF('Games &amp; Picks'!$E13='Games &amp; Picks'!AL13,SUM(AH12,1),0)))</f>
        <v>2</v>
      </c>
      <c r="AI13">
        <f>IF('Games &amp; Picks'!AM$1="","",IF('Games &amp; Picks'!$E13="x","",IF('Games &amp; Picks'!$E13='Games &amp; Picks'!AM13,SUM(AI12,1),0)))</f>
        <v>1</v>
      </c>
      <c r="AJ13">
        <f>IF('Games &amp; Picks'!AN$1="","",IF('Games &amp; Picks'!$E13="x","",IF('Games &amp; Picks'!$E13='Games &amp; Picks'!AN13,SUM(AJ12,1),0)))</f>
        <v>3</v>
      </c>
      <c r="AK13">
        <f>IF('Games &amp; Picks'!AO$1="","",IF('Games &amp; Picks'!$E13="x","",IF('Games &amp; Picks'!$E13='Games &amp; Picks'!AO13,SUM(AK12,1),0)))</f>
        <v>1</v>
      </c>
      <c r="AL13">
        <f>IF('Games &amp; Picks'!AP$1="","",IF('Games &amp; Picks'!$E13="x","",IF('Games &amp; Picks'!$E13='Games &amp; Picks'!AP13,SUM(AL12,1),0)))</f>
        <v>0</v>
      </c>
      <c r="AM13" t="str">
        <f>IF('Games &amp; Picks'!AQ$1="","",IF('Games &amp; Picks'!$E13="x","",IF('Games &amp; Picks'!$E13='Games &amp; Picks'!AQ13,SUM(AM12,1),0)))</f>
        <v/>
      </c>
      <c r="AN13" t="str">
        <f>IF('Games &amp; Picks'!AR$1="","",IF('Games &amp; Picks'!$E13="x","",IF('Games &amp; Picks'!$E13='Games &amp; Picks'!AR13,SUM(AN12,1),0)))</f>
        <v/>
      </c>
      <c r="AO13" t="str">
        <f>IF('Games &amp; Picks'!AS$1="","",IF('Games &amp; Picks'!$E13="x","",IF('Games &amp; Picks'!$E13='Games &amp; Picks'!AS13,SUM(AO12,1),0)))</f>
        <v/>
      </c>
      <c r="AP13" t="str">
        <f>IF('Games &amp; Picks'!AT$1="","",IF('Games &amp; Picks'!$E13="x","",IF('Games &amp; Picks'!$E13='Games &amp; Picks'!AT13,SUM(AP12,1),0)))</f>
        <v/>
      </c>
      <c r="AQ13" t="str">
        <f>IF('Games &amp; Picks'!AU$1="","",IF('Games &amp; Picks'!$E13="x","",IF('Games &amp; Picks'!$E13='Games &amp; Picks'!AU13,SUM(AQ12,1),0)))</f>
        <v/>
      </c>
      <c r="AR13" t="str">
        <f>IF('Games &amp; Picks'!AV$1="","",IF('Games &amp; Picks'!$E13="x","",IF('Games &amp; Picks'!$E13='Games &amp; Picks'!AV13,SUM(AR12,1),0)))</f>
        <v/>
      </c>
      <c r="AS13" t="str">
        <f>IF('Games &amp; Picks'!AW$1="","",IF('Games &amp; Picks'!$E13="x","",IF('Games &amp; Picks'!$E13='Games &amp; Picks'!AW13,SUM(AS12,1),0)))</f>
        <v/>
      </c>
      <c r="AT13" t="str">
        <f>IF('Games &amp; Picks'!AX$1="","",IF('Games &amp; Picks'!$E13="x","",IF('Games &amp; Picks'!$E13='Games &amp; Picks'!AX13,SUM(AT12,1),0)))</f>
        <v/>
      </c>
      <c r="AU13" s="44"/>
    </row>
    <row r="14" spans="1:47" x14ac:dyDescent="0.2">
      <c r="A14" s="14" t="str">
        <f>'Games &amp; Picks'!A14</f>
        <v>Hawaii</v>
      </c>
      <c r="B14">
        <f>IF('Games &amp; Picks'!F$1="","",IF('Games &amp; Picks'!$E14="x","",IF('Games &amp; Picks'!$E14='Games &amp; Picks'!F14,SUM(B13,1),0)))</f>
        <v>0</v>
      </c>
      <c r="C14">
        <f>IF('Games &amp; Picks'!G$1="","",IF('Games &amp; Picks'!$E14="x","",IF('Games &amp; Picks'!$E14='Games &amp; Picks'!G14,SUM(C13,1),0)))</f>
        <v>0</v>
      </c>
      <c r="D14">
        <f>IF('Games &amp; Picks'!H$1="","",IF('Games &amp; Picks'!$E14="x","",IF('Games &amp; Picks'!$E14='Games &amp; Picks'!H14,SUM(D13,1),0)))</f>
        <v>1</v>
      </c>
      <c r="E14">
        <f>IF('Games &amp; Picks'!I$1="","",IF('Games &amp; Picks'!$E14="x","",IF('Games &amp; Picks'!$E14='Games &amp; Picks'!I14,SUM(E13,1),0)))</f>
        <v>0</v>
      </c>
      <c r="F14">
        <f>IF('Games &amp; Picks'!J$1="","",IF('Games &amp; Picks'!$E14="x","",IF('Games &amp; Picks'!$E14='Games &amp; Picks'!J14,SUM(F13,1),0)))</f>
        <v>2</v>
      </c>
      <c r="G14">
        <f>IF('Games &amp; Picks'!K$1="","",IF('Games &amp; Picks'!$E14="x","",IF('Games &amp; Picks'!$E14='Games &amp; Picks'!K14,SUM(G13,1),0)))</f>
        <v>1</v>
      </c>
      <c r="H14">
        <f>IF('Games &amp; Picks'!L$1="","",IF('Games &amp; Picks'!$E14="x","",IF('Games &amp; Picks'!$E14='Games &amp; Picks'!L14,SUM(H13,1),0)))</f>
        <v>0</v>
      </c>
      <c r="I14">
        <f>IF('Games &amp; Picks'!M$1="","",IF('Games &amp; Picks'!$E14="x","",IF('Games &amp; Picks'!$E14='Games &amp; Picks'!M14,SUM(I13,1),0)))</f>
        <v>0</v>
      </c>
      <c r="J14">
        <f>IF('Games &amp; Picks'!N$1="","",IF('Games &amp; Picks'!$E14="x","",IF('Games &amp; Picks'!$E14='Games &amp; Picks'!N14,SUM(J13,1),0)))</f>
        <v>0</v>
      </c>
      <c r="K14">
        <f>IF('Games &amp; Picks'!O$1="","",IF('Games &amp; Picks'!$E14="x","",IF('Games &amp; Picks'!$E14='Games &amp; Picks'!O14,SUM(K13,1),0)))</f>
        <v>0</v>
      </c>
      <c r="L14">
        <f>IF('Games &amp; Picks'!P$1="","",IF('Games &amp; Picks'!$E14="x","",IF('Games &amp; Picks'!$E14='Games &amp; Picks'!P14,SUM(L13,1),0)))</f>
        <v>0</v>
      </c>
      <c r="M14">
        <f>IF('Games &amp; Picks'!Q$1="","",IF('Games &amp; Picks'!$E14="x","",IF('Games &amp; Picks'!$E14='Games &amp; Picks'!Q14,SUM(M13,1),0)))</f>
        <v>0</v>
      </c>
      <c r="N14">
        <f>IF('Games &amp; Picks'!R$1="","",IF('Games &amp; Picks'!$E14="x","",IF('Games &amp; Picks'!$E14='Games &amp; Picks'!R14,SUM(N13,1),0)))</f>
        <v>2</v>
      </c>
      <c r="O14">
        <f>IF('Games &amp; Picks'!S$1="","",IF('Games &amp; Picks'!$E14="x","",IF('Games &amp; Picks'!$E14='Games &amp; Picks'!S14,SUM(O13,1),0)))</f>
        <v>1</v>
      </c>
      <c r="P14">
        <f>IF('Games &amp; Picks'!T$1="","",IF('Games &amp; Picks'!$E14="x","",IF('Games &amp; Picks'!$E14='Games &amp; Picks'!T14,SUM(P13,1),0)))</f>
        <v>0</v>
      </c>
      <c r="Q14">
        <f>IF('Games &amp; Picks'!U$1="","",IF('Games &amp; Picks'!$E14="x","",IF('Games &amp; Picks'!$E14='Games &amp; Picks'!U14,SUM(Q13,1),0)))</f>
        <v>0</v>
      </c>
      <c r="R14">
        <f>IF('Games &amp; Picks'!V$1="","",IF('Games &amp; Picks'!$E14="x","",IF('Games &amp; Picks'!$E14='Games &amp; Picks'!V14,SUM(R13,1),0)))</f>
        <v>1</v>
      </c>
      <c r="S14">
        <f>IF('Games &amp; Picks'!W$1="","",IF('Games &amp; Picks'!$E14="x","",IF('Games &amp; Picks'!$E14='Games &amp; Picks'!W14,SUM(S13,1),0)))</f>
        <v>0</v>
      </c>
      <c r="T14">
        <f>IF('Games &amp; Picks'!X$1="","",IF('Games &amp; Picks'!$E14="x","",IF('Games &amp; Picks'!$E14='Games &amp; Picks'!X14,SUM(T13,1),0)))</f>
        <v>0</v>
      </c>
      <c r="U14">
        <f>IF('Games &amp; Picks'!Y$1="","",IF('Games &amp; Picks'!$E14="x","",IF('Games &amp; Picks'!$E14='Games &amp; Picks'!Y14,SUM(U13,1),0)))</f>
        <v>0</v>
      </c>
      <c r="V14">
        <f>IF('Games &amp; Picks'!Z$1="","",IF('Games &amp; Picks'!$E14="x","",IF('Games &amp; Picks'!$E14='Games &amp; Picks'!Z14,SUM(V13,1),0)))</f>
        <v>0</v>
      </c>
      <c r="W14">
        <f>IF('Games &amp; Picks'!AA$1="","",IF('Games &amp; Picks'!$E14="x","",IF('Games &amp; Picks'!$E14='Games &amp; Picks'!AA14,SUM(W13,1),0)))</f>
        <v>4</v>
      </c>
      <c r="X14">
        <f>IF('Games &amp; Picks'!AB$1="","",IF('Games &amp; Picks'!$E14="x","",IF('Games &amp; Picks'!$E14='Games &amp; Picks'!AB14,SUM(X13,1),0)))</f>
        <v>0</v>
      </c>
      <c r="Y14">
        <f>IF('Games &amp; Picks'!AC$1="","",IF('Games &amp; Picks'!$E14="x","",IF('Games &amp; Picks'!$E14='Games &amp; Picks'!AC14,SUM(Y13,1),0)))</f>
        <v>0</v>
      </c>
      <c r="Z14">
        <f>IF('Games &amp; Picks'!AD$1="","",IF('Games &amp; Picks'!$E14="x","",IF('Games &amp; Picks'!$E14='Games &amp; Picks'!AD14,SUM(Z13,1),0)))</f>
        <v>0</v>
      </c>
      <c r="AA14">
        <f>IF('Games &amp; Picks'!AE$1="","",IF('Games &amp; Picks'!$E14="x","",IF('Games &amp; Picks'!$E14='Games &amp; Picks'!AE14,SUM(AA13,1),0)))</f>
        <v>2</v>
      </c>
      <c r="AB14">
        <f>IF('Games &amp; Picks'!AF$1="","",IF('Games &amp; Picks'!$E14="x","",IF('Games &amp; Picks'!$E14='Games &amp; Picks'!AF14,SUM(AB13,1),0)))</f>
        <v>2</v>
      </c>
      <c r="AC14">
        <f>IF('Games &amp; Picks'!AG$1="","",IF('Games &amp; Picks'!$E14="x","",IF('Games &amp; Picks'!$E14='Games &amp; Picks'!AG14,SUM(AC13,1),0)))</f>
        <v>0</v>
      </c>
      <c r="AD14">
        <f>IF('Games &amp; Picks'!AH$1="","",IF('Games &amp; Picks'!$E14="x","",IF('Games &amp; Picks'!$E14='Games &amp; Picks'!AH14,SUM(AD13,1),0)))</f>
        <v>0</v>
      </c>
      <c r="AE14">
        <f>IF('Games &amp; Picks'!AI$1="","",IF('Games &amp; Picks'!$E14="x","",IF('Games &amp; Picks'!$E14='Games &amp; Picks'!AI14,SUM(AE13,1),0)))</f>
        <v>2</v>
      </c>
      <c r="AF14">
        <f>IF('Games &amp; Picks'!AJ$1="","",IF('Games &amp; Picks'!$E14="x","",IF('Games &amp; Picks'!$E14='Games &amp; Picks'!AJ14,SUM(AF13,1),0)))</f>
        <v>1</v>
      </c>
      <c r="AG14">
        <f>IF('Games &amp; Picks'!AK$1="","",IF('Games &amp; Picks'!$E14="x","",IF('Games &amp; Picks'!$E14='Games &amp; Picks'!AK14,SUM(AG13,1),0)))</f>
        <v>0</v>
      </c>
      <c r="AH14">
        <f>IF('Games &amp; Picks'!AL$1="","",IF('Games &amp; Picks'!$E14="x","",IF('Games &amp; Picks'!$E14='Games &amp; Picks'!AL14,SUM(AH13,1),0)))</f>
        <v>0</v>
      </c>
      <c r="AI14">
        <f>IF('Games &amp; Picks'!AM$1="","",IF('Games &amp; Picks'!$E14="x","",IF('Games &amp; Picks'!$E14='Games &amp; Picks'!AM14,SUM(AI13,1),0)))</f>
        <v>0</v>
      </c>
      <c r="AJ14">
        <f>IF('Games &amp; Picks'!AN$1="","",IF('Games &amp; Picks'!$E14="x","",IF('Games &amp; Picks'!$E14='Games &amp; Picks'!AN14,SUM(AJ13,1),0)))</f>
        <v>4</v>
      </c>
      <c r="AK14">
        <f>IF('Games &amp; Picks'!AO$1="","",IF('Games &amp; Picks'!$E14="x","",IF('Games &amp; Picks'!$E14='Games &amp; Picks'!AO14,SUM(AK13,1),0)))</f>
        <v>2</v>
      </c>
      <c r="AL14">
        <f>IF('Games &amp; Picks'!AP$1="","",IF('Games &amp; Picks'!$E14="x","",IF('Games &amp; Picks'!$E14='Games &amp; Picks'!AP14,SUM(AL13,1),0)))</f>
        <v>0</v>
      </c>
      <c r="AM14" t="str">
        <f>IF('Games &amp; Picks'!AQ$1="","",IF('Games &amp; Picks'!$E14="x","",IF('Games &amp; Picks'!$E14='Games &amp; Picks'!AQ14,SUM(AM13,1),0)))</f>
        <v/>
      </c>
      <c r="AN14" t="str">
        <f>IF('Games &amp; Picks'!AR$1="","",IF('Games &amp; Picks'!$E14="x","",IF('Games &amp; Picks'!$E14='Games &amp; Picks'!AR14,SUM(AN13,1),0)))</f>
        <v/>
      </c>
      <c r="AO14" t="str">
        <f>IF('Games &amp; Picks'!AS$1="","",IF('Games &amp; Picks'!$E14="x","",IF('Games &amp; Picks'!$E14='Games &amp; Picks'!AS14,SUM(AO13,1),0)))</f>
        <v/>
      </c>
      <c r="AP14" t="str">
        <f>IF('Games &amp; Picks'!AT$1="","",IF('Games &amp; Picks'!$E14="x","",IF('Games &amp; Picks'!$E14='Games &amp; Picks'!AT14,SUM(AP13,1),0)))</f>
        <v/>
      </c>
      <c r="AQ14" t="str">
        <f>IF('Games &amp; Picks'!AU$1="","",IF('Games &amp; Picks'!$E14="x","",IF('Games &amp; Picks'!$E14='Games &amp; Picks'!AU14,SUM(AQ13,1),0)))</f>
        <v/>
      </c>
      <c r="AR14" t="str">
        <f>IF('Games &amp; Picks'!AV$1="","",IF('Games &amp; Picks'!$E14="x","",IF('Games &amp; Picks'!$E14='Games &amp; Picks'!AV14,SUM(AR13,1),0)))</f>
        <v/>
      </c>
      <c r="AS14" t="str">
        <f>IF('Games &amp; Picks'!AW$1="","",IF('Games &amp; Picks'!$E14="x","",IF('Games &amp; Picks'!$E14='Games &amp; Picks'!AW14,SUM(AS13,1),0)))</f>
        <v/>
      </c>
      <c r="AT14" t="str">
        <f>IF('Games &amp; Picks'!AX$1="","",IF('Games &amp; Picks'!$E14="x","",IF('Games &amp; Picks'!$E14='Games &amp; Picks'!AX14,SUM(AT13,1),0)))</f>
        <v/>
      </c>
      <c r="AU14" s="44"/>
    </row>
    <row r="15" spans="1:47" s="33" customFormat="1" x14ac:dyDescent="0.2">
      <c r="A15" s="14" t="str">
        <f>'Games &amp; Picks'!A15</f>
        <v>St. Petersburg</v>
      </c>
      <c r="B15" s="33">
        <f>IF('Games &amp; Picks'!F$1="","",IF('Games &amp; Picks'!$E15="x","",IF('Games &amp; Picks'!$E15='Games &amp; Picks'!F15,SUM(B14,1),0)))</f>
        <v>0</v>
      </c>
      <c r="C15" s="33">
        <f>IF('Games &amp; Picks'!G$1="","",IF('Games &amp; Picks'!$E15="x","",IF('Games &amp; Picks'!$E15='Games &amp; Picks'!G15,SUM(C14,1),0)))</f>
        <v>1</v>
      </c>
      <c r="D15" s="33">
        <f>IF('Games &amp; Picks'!H$1="","",IF('Games &amp; Picks'!$E15="x","",IF('Games &amp; Picks'!$E15='Games &amp; Picks'!H15,SUM(D14,1),0)))</f>
        <v>2</v>
      </c>
      <c r="E15" s="33">
        <f>IF('Games &amp; Picks'!I$1="","",IF('Games &amp; Picks'!$E15="x","",IF('Games &amp; Picks'!$E15='Games &amp; Picks'!I15,SUM(E14,1),0)))</f>
        <v>1</v>
      </c>
      <c r="F15" s="33">
        <f>IF('Games &amp; Picks'!J$1="","",IF('Games &amp; Picks'!$E15="x","",IF('Games &amp; Picks'!$E15='Games &amp; Picks'!J15,SUM(F14,1),0)))</f>
        <v>3</v>
      </c>
      <c r="G15" s="33">
        <f>IF('Games &amp; Picks'!K$1="","",IF('Games &amp; Picks'!$E15="x","",IF('Games &amp; Picks'!$E15='Games &amp; Picks'!K15,SUM(G14,1),0)))</f>
        <v>2</v>
      </c>
      <c r="H15" s="33">
        <f>IF('Games &amp; Picks'!L$1="","",IF('Games &amp; Picks'!$E15="x","",IF('Games &amp; Picks'!$E15='Games &amp; Picks'!L15,SUM(H14,1),0)))</f>
        <v>0</v>
      </c>
      <c r="I15" s="33">
        <f>IF('Games &amp; Picks'!M$1="","",IF('Games &amp; Picks'!$E15="x","",IF('Games &amp; Picks'!$E15='Games &amp; Picks'!M15,SUM(I14,1),0)))</f>
        <v>1</v>
      </c>
      <c r="J15" s="33">
        <f>IF('Games &amp; Picks'!N$1="","",IF('Games &amp; Picks'!$E15="x","",IF('Games &amp; Picks'!$E15='Games &amp; Picks'!N15,SUM(J14,1),0)))</f>
        <v>1</v>
      </c>
      <c r="K15" s="33">
        <f>IF('Games &amp; Picks'!O$1="","",IF('Games &amp; Picks'!$E15="x","",IF('Games &amp; Picks'!$E15='Games &amp; Picks'!O15,SUM(K14,1),0)))</f>
        <v>1</v>
      </c>
      <c r="L15" s="33">
        <f>IF('Games &amp; Picks'!P$1="","",IF('Games &amp; Picks'!$E15="x","",IF('Games &amp; Picks'!$E15='Games &amp; Picks'!P15,SUM(L14,1),0)))</f>
        <v>1</v>
      </c>
      <c r="M15" s="33">
        <f>IF('Games &amp; Picks'!Q$1="","",IF('Games &amp; Picks'!$E15="x","",IF('Games &amp; Picks'!$E15='Games &amp; Picks'!Q15,SUM(M14,1),0)))</f>
        <v>1</v>
      </c>
      <c r="N15" s="33">
        <f>IF('Games &amp; Picks'!R$1="","",IF('Games &amp; Picks'!$E15="x","",IF('Games &amp; Picks'!$E15='Games &amp; Picks'!R15,SUM(N14,1),0)))</f>
        <v>3</v>
      </c>
      <c r="O15" s="33">
        <f>IF('Games &amp; Picks'!S$1="","",IF('Games &amp; Picks'!$E15="x","",IF('Games &amp; Picks'!$E15='Games &amp; Picks'!S15,SUM(O14,1),0)))</f>
        <v>2</v>
      </c>
      <c r="P15" s="33">
        <f>IF('Games &amp; Picks'!T$1="","",IF('Games &amp; Picks'!$E15="x","",IF('Games &amp; Picks'!$E15='Games &amp; Picks'!T15,SUM(P14,1),0)))</f>
        <v>1</v>
      </c>
      <c r="Q15" s="33">
        <f>IF('Games &amp; Picks'!U$1="","",IF('Games &amp; Picks'!$E15="x","",IF('Games &amp; Picks'!$E15='Games &amp; Picks'!U15,SUM(Q14,1),0)))</f>
        <v>1</v>
      </c>
      <c r="R15" s="33">
        <f>IF('Games &amp; Picks'!V$1="","",IF('Games &amp; Picks'!$E15="x","",IF('Games &amp; Picks'!$E15='Games &amp; Picks'!V15,SUM(R14,1),0)))</f>
        <v>0</v>
      </c>
      <c r="S15" s="33">
        <f>IF('Games &amp; Picks'!W$1="","",IF('Games &amp; Picks'!$E15="x","",IF('Games &amp; Picks'!$E15='Games &amp; Picks'!W15,SUM(S14,1),0)))</f>
        <v>1</v>
      </c>
      <c r="T15" s="33">
        <f>IF('Games &amp; Picks'!X$1="","",IF('Games &amp; Picks'!$E15="x","",IF('Games &amp; Picks'!$E15='Games &amp; Picks'!X15,SUM(T14,1),0)))</f>
        <v>1</v>
      </c>
      <c r="U15" s="33">
        <f>IF('Games &amp; Picks'!Y$1="","",IF('Games &amp; Picks'!$E15="x","",IF('Games &amp; Picks'!$E15='Games &amp; Picks'!Y15,SUM(U14,1),0)))</f>
        <v>1</v>
      </c>
      <c r="V15" s="33">
        <f>IF('Games &amp; Picks'!Z$1="","",IF('Games &amp; Picks'!$E15="x","",IF('Games &amp; Picks'!$E15='Games &amp; Picks'!Z15,SUM(V14,1),0)))</f>
        <v>1</v>
      </c>
      <c r="W15" s="33">
        <f>IF('Games &amp; Picks'!AA$1="","",IF('Games &amp; Picks'!$E15="x","",IF('Games &amp; Picks'!$E15='Games &amp; Picks'!AA15,SUM(W14,1),0)))</f>
        <v>5</v>
      </c>
      <c r="X15" s="33">
        <f>IF('Games &amp; Picks'!AB$1="","",IF('Games &amp; Picks'!$E15="x","",IF('Games &amp; Picks'!$E15='Games &amp; Picks'!AB15,SUM(X14,1),0)))</f>
        <v>0</v>
      </c>
      <c r="Y15" s="33">
        <f>IF('Games &amp; Picks'!AC$1="","",IF('Games &amp; Picks'!$E15="x","",IF('Games &amp; Picks'!$E15='Games &amp; Picks'!AC15,SUM(Y14,1),0)))</f>
        <v>0</v>
      </c>
      <c r="Z15" s="33">
        <f>IF('Games &amp; Picks'!AD$1="","",IF('Games &amp; Picks'!$E15="x","",IF('Games &amp; Picks'!$E15='Games &amp; Picks'!AD15,SUM(Z14,1),0)))</f>
        <v>1</v>
      </c>
      <c r="AA15" s="33">
        <f>IF('Games &amp; Picks'!AE$1="","",IF('Games &amp; Picks'!$E15="x","",IF('Games &amp; Picks'!$E15='Games &amp; Picks'!AE15,SUM(AA14,1),0)))</f>
        <v>3</v>
      </c>
      <c r="AB15" s="33">
        <f>IF('Games &amp; Picks'!AF$1="","",IF('Games &amp; Picks'!$E15="x","",IF('Games &amp; Picks'!$E15='Games &amp; Picks'!AF15,SUM(AB14,1),0)))</f>
        <v>0</v>
      </c>
      <c r="AC15" s="33">
        <f>IF('Games &amp; Picks'!AG$1="","",IF('Games &amp; Picks'!$E15="x","",IF('Games &amp; Picks'!$E15='Games &amp; Picks'!AG15,SUM(AC14,1),0)))</f>
        <v>1</v>
      </c>
      <c r="AD15" s="33">
        <f>IF('Games &amp; Picks'!AH$1="","",IF('Games &amp; Picks'!$E15="x","",IF('Games &amp; Picks'!$E15='Games &amp; Picks'!AH15,SUM(AD14,1),0)))</f>
        <v>1</v>
      </c>
      <c r="AE15" s="33">
        <f>IF('Games &amp; Picks'!AI$1="","",IF('Games &amp; Picks'!$E15="x","",IF('Games &amp; Picks'!$E15='Games &amp; Picks'!AI15,SUM(AE14,1),0)))</f>
        <v>0</v>
      </c>
      <c r="AF15" s="33">
        <f>IF('Games &amp; Picks'!AJ$1="","",IF('Games &amp; Picks'!$E15="x","",IF('Games &amp; Picks'!$E15='Games &amp; Picks'!AJ15,SUM(AF14,1),0)))</f>
        <v>0</v>
      </c>
      <c r="AG15" s="33">
        <f>IF('Games &amp; Picks'!AK$1="","",IF('Games &amp; Picks'!$E15="x","",IF('Games &amp; Picks'!$E15='Games &amp; Picks'!AK15,SUM(AG14,1),0)))</f>
        <v>1</v>
      </c>
      <c r="AH15" s="33">
        <f>IF('Games &amp; Picks'!AL$1="","",IF('Games &amp; Picks'!$E15="x","",IF('Games &amp; Picks'!$E15='Games &amp; Picks'!AL15,SUM(AH14,1),0)))</f>
        <v>1</v>
      </c>
      <c r="AI15" s="33">
        <f>IF('Games &amp; Picks'!AM$1="","",IF('Games &amp; Picks'!$E15="x","",IF('Games &amp; Picks'!$E15='Games &amp; Picks'!AM15,SUM(AI14,1),0)))</f>
        <v>0</v>
      </c>
      <c r="AJ15" s="33">
        <f>IF('Games &amp; Picks'!AN$1="","",IF('Games &amp; Picks'!$E15="x","",IF('Games &amp; Picks'!$E15='Games &amp; Picks'!AN15,SUM(AJ14,1),0)))</f>
        <v>5</v>
      </c>
      <c r="AK15" s="33">
        <f>IF('Games &amp; Picks'!AO$1="","",IF('Games &amp; Picks'!$E15="x","",IF('Games &amp; Picks'!$E15='Games &amp; Picks'!AO15,SUM(AK14,1),0)))</f>
        <v>3</v>
      </c>
      <c r="AL15" s="33">
        <f>IF('Games &amp; Picks'!AP$1="","",IF('Games &amp; Picks'!$E15="x","",IF('Games &amp; Picks'!$E15='Games &amp; Picks'!AP15,SUM(AL14,1),0)))</f>
        <v>1</v>
      </c>
      <c r="AM15" s="33" t="str">
        <f>IF('Games &amp; Picks'!AQ$1="","",IF('Games &amp; Picks'!$E15="x","",IF('Games &amp; Picks'!$E15='Games &amp; Picks'!AQ15,SUM(AM14,1),0)))</f>
        <v/>
      </c>
      <c r="AN15" s="33" t="str">
        <f>IF('Games &amp; Picks'!AR$1="","",IF('Games &amp; Picks'!$E15="x","",IF('Games &amp; Picks'!$E15='Games &amp; Picks'!AR15,SUM(AN14,1),0)))</f>
        <v/>
      </c>
      <c r="AO15" s="33" t="str">
        <f>IF('Games &amp; Picks'!AS$1="","",IF('Games &amp; Picks'!$E15="x","",IF('Games &amp; Picks'!$E15='Games &amp; Picks'!AS15,SUM(AO14,1),0)))</f>
        <v/>
      </c>
      <c r="AP15" s="33" t="str">
        <f>IF('Games &amp; Picks'!AT$1="","",IF('Games &amp; Picks'!$E15="x","",IF('Games &amp; Picks'!$E15='Games &amp; Picks'!AT15,SUM(AP14,1),0)))</f>
        <v/>
      </c>
      <c r="AQ15" s="33" t="str">
        <f>IF('Games &amp; Picks'!AU$1="","",IF('Games &amp; Picks'!$E15="x","",IF('Games &amp; Picks'!$E15='Games &amp; Picks'!AU15,SUM(AQ14,1),0)))</f>
        <v/>
      </c>
      <c r="AR15" s="33" t="str">
        <f>IF('Games &amp; Picks'!AV$1="","",IF('Games &amp; Picks'!$E15="x","",IF('Games &amp; Picks'!$E15='Games &amp; Picks'!AV15,SUM(AR14,1),0)))</f>
        <v/>
      </c>
      <c r="AS15" s="33" t="str">
        <f>IF('Games &amp; Picks'!AW$1="","",IF('Games &amp; Picks'!$E15="x","",IF('Games &amp; Picks'!$E15='Games &amp; Picks'!AW15,SUM(AS14,1),0)))</f>
        <v/>
      </c>
      <c r="AT15" s="33" t="str">
        <f>IF('Games &amp; Picks'!AX$1="","",IF('Games &amp; Picks'!$E15="x","",IF('Games &amp; Picks'!$E15='Games &amp; Picks'!AX15,SUM(AT14,1),0)))</f>
        <v/>
      </c>
      <c r="AU15" s="91"/>
    </row>
    <row r="16" spans="1:47" x14ac:dyDescent="0.2">
      <c r="A16" s="14" t="str">
        <f>'Games &amp; Picks'!A16</f>
        <v>Quick Lane</v>
      </c>
      <c r="B16">
        <f>IF('Games &amp; Picks'!F$1="","",IF('Games &amp; Picks'!$E16="x","",IF('Games &amp; Picks'!$E16='Games &amp; Picks'!F16,SUM(B15,1),0)))</f>
        <v>0</v>
      </c>
      <c r="C16">
        <f>IF('Games &amp; Picks'!G$1="","",IF('Games &amp; Picks'!$E16="x","",IF('Games &amp; Picks'!$E16='Games &amp; Picks'!G16,SUM(C15,1),0)))</f>
        <v>2</v>
      </c>
      <c r="D16">
        <f>IF('Games &amp; Picks'!H$1="","",IF('Games &amp; Picks'!$E16="x","",IF('Games &amp; Picks'!$E16='Games &amp; Picks'!H16,SUM(D15,1),0)))</f>
        <v>0</v>
      </c>
      <c r="E16">
        <f>IF('Games &amp; Picks'!I$1="","",IF('Games &amp; Picks'!$E16="x","",IF('Games &amp; Picks'!$E16='Games &amp; Picks'!I16,SUM(E15,1),0)))</f>
        <v>0</v>
      </c>
      <c r="F16">
        <f>IF('Games &amp; Picks'!J$1="","",IF('Games &amp; Picks'!$E16="x","",IF('Games &amp; Picks'!$E16='Games &amp; Picks'!J16,SUM(F15,1),0)))</f>
        <v>0</v>
      </c>
      <c r="G16">
        <f>IF('Games &amp; Picks'!K$1="","",IF('Games &amp; Picks'!$E16="x","",IF('Games &amp; Picks'!$E16='Games &amp; Picks'!K16,SUM(G15,1),0)))</f>
        <v>3</v>
      </c>
      <c r="H16">
        <f>IF('Games &amp; Picks'!L$1="","",IF('Games &amp; Picks'!$E16="x","",IF('Games &amp; Picks'!$E16='Games &amp; Picks'!L16,SUM(H15,1),0)))</f>
        <v>1</v>
      </c>
      <c r="I16">
        <f>IF('Games &amp; Picks'!M$1="","",IF('Games &amp; Picks'!$E16="x","",IF('Games &amp; Picks'!$E16='Games &amp; Picks'!M16,SUM(I15,1),0)))</f>
        <v>2</v>
      </c>
      <c r="J16">
        <f>IF('Games &amp; Picks'!N$1="","",IF('Games &amp; Picks'!$E16="x","",IF('Games &amp; Picks'!$E16='Games &amp; Picks'!N16,SUM(J15,1),0)))</f>
        <v>0</v>
      </c>
      <c r="K16">
        <f>IF('Games &amp; Picks'!O$1="","",IF('Games &amp; Picks'!$E16="x","",IF('Games &amp; Picks'!$E16='Games &amp; Picks'!O16,SUM(K15,1),0)))</f>
        <v>0</v>
      </c>
      <c r="L16">
        <f>IF('Games &amp; Picks'!P$1="","",IF('Games &amp; Picks'!$E16="x","",IF('Games &amp; Picks'!$E16='Games &amp; Picks'!P16,SUM(L15,1),0)))</f>
        <v>2</v>
      </c>
      <c r="M16">
        <f>IF('Games &amp; Picks'!Q$1="","",IF('Games &amp; Picks'!$E16="x","",IF('Games &amp; Picks'!$E16='Games &amp; Picks'!Q16,SUM(M15,1),0)))</f>
        <v>2</v>
      </c>
      <c r="N16">
        <f>IF('Games &amp; Picks'!R$1="","",IF('Games &amp; Picks'!$E16="x","",IF('Games &amp; Picks'!$E16='Games &amp; Picks'!R16,SUM(N15,1),0)))</f>
        <v>0</v>
      </c>
      <c r="O16">
        <f>IF('Games &amp; Picks'!S$1="","",IF('Games &amp; Picks'!$E16="x","",IF('Games &amp; Picks'!$E16='Games &amp; Picks'!S16,SUM(O15,1),0)))</f>
        <v>3</v>
      </c>
      <c r="P16">
        <f>IF('Games &amp; Picks'!T$1="","",IF('Games &amp; Picks'!$E16="x","",IF('Games &amp; Picks'!$E16='Games &amp; Picks'!T16,SUM(P15,1),0)))</f>
        <v>0</v>
      </c>
      <c r="Q16">
        <f>IF('Games &amp; Picks'!U$1="","",IF('Games &amp; Picks'!$E16="x","",IF('Games &amp; Picks'!$E16='Games &amp; Picks'!U16,SUM(Q15,1),0)))</f>
        <v>0</v>
      </c>
      <c r="R16">
        <f>IF('Games &amp; Picks'!V$1="","",IF('Games &amp; Picks'!$E16="x","",IF('Games &amp; Picks'!$E16='Games &amp; Picks'!V16,SUM(R15,1),0)))</f>
        <v>0</v>
      </c>
      <c r="S16">
        <f>IF('Games &amp; Picks'!W$1="","",IF('Games &amp; Picks'!$E16="x","",IF('Games &amp; Picks'!$E16='Games &amp; Picks'!W16,SUM(S15,1),0)))</f>
        <v>2</v>
      </c>
      <c r="T16">
        <f>IF('Games &amp; Picks'!X$1="","",IF('Games &amp; Picks'!$E16="x","",IF('Games &amp; Picks'!$E16='Games &amp; Picks'!X16,SUM(T15,1),0)))</f>
        <v>0</v>
      </c>
      <c r="U16">
        <f>IF('Games &amp; Picks'!Y$1="","",IF('Games &amp; Picks'!$E16="x","",IF('Games &amp; Picks'!$E16='Games &amp; Picks'!Y16,SUM(U15,1),0)))</f>
        <v>2</v>
      </c>
      <c r="V16">
        <f>IF('Games &amp; Picks'!Z$1="","",IF('Games &amp; Picks'!$E16="x","",IF('Games &amp; Picks'!$E16='Games &amp; Picks'!Z16,SUM(V15,1),0)))</f>
        <v>0</v>
      </c>
      <c r="W16">
        <f>IF('Games &amp; Picks'!AA$1="","",IF('Games &amp; Picks'!$E16="x","",IF('Games &amp; Picks'!$E16='Games &amp; Picks'!AA16,SUM(W15,1),0)))</f>
        <v>0</v>
      </c>
      <c r="X16">
        <f>IF('Games &amp; Picks'!AB$1="","",IF('Games &amp; Picks'!$E16="x","",IF('Games &amp; Picks'!$E16='Games &amp; Picks'!AB16,SUM(X15,1),0)))</f>
        <v>0</v>
      </c>
      <c r="Y16">
        <f>IF('Games &amp; Picks'!AC$1="","",IF('Games &amp; Picks'!$E16="x","",IF('Games &amp; Picks'!$E16='Games &amp; Picks'!AC16,SUM(Y15,1),0)))</f>
        <v>1</v>
      </c>
      <c r="Z16">
        <f>IF('Games &amp; Picks'!AD$1="","",IF('Games &amp; Picks'!$E16="x","",IF('Games &amp; Picks'!$E16='Games &amp; Picks'!AD16,SUM(Z15,1),0)))</f>
        <v>0</v>
      </c>
      <c r="AA16">
        <f>IF('Games &amp; Picks'!AE$1="","",IF('Games &amp; Picks'!$E16="x","",IF('Games &amp; Picks'!$E16='Games &amp; Picks'!AE16,SUM(AA15,1),0)))</f>
        <v>0</v>
      </c>
      <c r="AB16">
        <f>IF('Games &amp; Picks'!AF$1="","",IF('Games &amp; Picks'!$E16="x","",IF('Games &amp; Picks'!$E16='Games &amp; Picks'!AF16,SUM(AB15,1),0)))</f>
        <v>0</v>
      </c>
      <c r="AC16">
        <f>IF('Games &amp; Picks'!AG$1="","",IF('Games &amp; Picks'!$E16="x","",IF('Games &amp; Picks'!$E16='Games &amp; Picks'!AG16,SUM(AC15,1),0)))</f>
        <v>0</v>
      </c>
      <c r="AD16">
        <f>IF('Games &amp; Picks'!AH$1="","",IF('Games &amp; Picks'!$E16="x","",IF('Games &amp; Picks'!$E16='Games &amp; Picks'!AH16,SUM(AD15,1),0)))</f>
        <v>0</v>
      </c>
      <c r="AE16">
        <f>IF('Games &amp; Picks'!AI$1="","",IF('Games &amp; Picks'!$E16="x","",IF('Games &amp; Picks'!$E16='Games &amp; Picks'!AI16,SUM(AE15,1),0)))</f>
        <v>1</v>
      </c>
      <c r="AF16">
        <f>IF('Games &amp; Picks'!AJ$1="","",IF('Games &amp; Picks'!$E16="x","",IF('Games &amp; Picks'!$E16='Games &amp; Picks'!AJ16,SUM(AF15,1),0)))</f>
        <v>0</v>
      </c>
      <c r="AG16">
        <f>IF('Games &amp; Picks'!AK$1="","",IF('Games &amp; Picks'!$E16="x","",IF('Games &amp; Picks'!$E16='Games &amp; Picks'!AK16,SUM(AG15,1),0)))</f>
        <v>0</v>
      </c>
      <c r="AH16">
        <f>IF('Games &amp; Picks'!AL$1="","",IF('Games &amp; Picks'!$E16="x","",IF('Games &amp; Picks'!$E16='Games &amp; Picks'!AL16,SUM(AH15,1),0)))</f>
        <v>0</v>
      </c>
      <c r="AI16">
        <f>IF('Games &amp; Picks'!AM$1="","",IF('Games &amp; Picks'!$E16="x","",IF('Games &amp; Picks'!$E16='Games &amp; Picks'!AM16,SUM(AI15,1),0)))</f>
        <v>0</v>
      </c>
      <c r="AJ16">
        <f>IF('Games &amp; Picks'!AN$1="","",IF('Games &amp; Picks'!$E16="x","",IF('Games &amp; Picks'!$E16='Games &amp; Picks'!AN16,SUM(AJ15,1),0)))</f>
        <v>6</v>
      </c>
      <c r="AK16">
        <f>IF('Games &amp; Picks'!AO$1="","",IF('Games &amp; Picks'!$E16="x","",IF('Games &amp; Picks'!$E16='Games &amp; Picks'!AO16,SUM(AK15,1),0)))</f>
        <v>4</v>
      </c>
      <c r="AL16">
        <f>IF('Games &amp; Picks'!AP$1="","",IF('Games &amp; Picks'!$E16="x","",IF('Games &amp; Picks'!$E16='Games &amp; Picks'!AP16,SUM(AL15,1),0)))</f>
        <v>0</v>
      </c>
      <c r="AM16" t="str">
        <f>IF('Games &amp; Picks'!AQ$1="","",IF('Games &amp; Picks'!$E16="x","",IF('Games &amp; Picks'!$E16='Games &amp; Picks'!AQ16,SUM(AM15,1),0)))</f>
        <v/>
      </c>
      <c r="AN16" t="str">
        <f>IF('Games &amp; Picks'!AR$1="","",IF('Games &amp; Picks'!$E16="x","",IF('Games &amp; Picks'!$E16='Games &amp; Picks'!AR16,SUM(AN15,1),0)))</f>
        <v/>
      </c>
      <c r="AO16" t="str">
        <f>IF('Games &amp; Picks'!AS$1="","",IF('Games &amp; Picks'!$E16="x","",IF('Games &amp; Picks'!$E16='Games &amp; Picks'!AS16,SUM(AO15,1),0)))</f>
        <v/>
      </c>
      <c r="AP16" t="str">
        <f>IF('Games &amp; Picks'!AT$1="","",IF('Games &amp; Picks'!$E16="x","",IF('Games &amp; Picks'!$E16='Games &amp; Picks'!AT16,SUM(AP15,1),0)))</f>
        <v/>
      </c>
      <c r="AQ16" t="str">
        <f>IF('Games &amp; Picks'!AU$1="","",IF('Games &amp; Picks'!$E16="x","",IF('Games &amp; Picks'!$E16='Games &amp; Picks'!AU16,SUM(AQ15,1),0)))</f>
        <v/>
      </c>
      <c r="AR16" t="str">
        <f>IF('Games &amp; Picks'!AV$1="","",IF('Games &amp; Picks'!$E16="x","",IF('Games &amp; Picks'!$E16='Games &amp; Picks'!AV16,SUM(AR15,1),0)))</f>
        <v/>
      </c>
      <c r="AS16" t="str">
        <f>IF('Games &amp; Picks'!AW$1="","",IF('Games &amp; Picks'!$E16="x","",IF('Games &amp; Picks'!$E16='Games &amp; Picks'!AW16,SUM(AS15,1),0)))</f>
        <v/>
      </c>
      <c r="AT16" t="str">
        <f>IF('Games &amp; Picks'!AX$1="","",IF('Games &amp; Picks'!$E16="x","",IF('Games &amp; Picks'!$E16='Games &amp; Picks'!AX16,SUM(AT15,1),0)))</f>
        <v/>
      </c>
      <c r="AU16" s="44"/>
    </row>
    <row r="17" spans="1:47" x14ac:dyDescent="0.2">
      <c r="A17" s="14" t="str">
        <f>'Games &amp; Picks'!A17</f>
        <v>Independence</v>
      </c>
      <c r="B17">
        <f>IF('Games &amp; Picks'!F$1="","",IF('Games &amp; Picks'!$E17="x","",IF('Games &amp; Picks'!$E17='Games &amp; Picks'!F17,SUM(B16,1),0)))</f>
        <v>1</v>
      </c>
      <c r="C17">
        <f>IF('Games &amp; Picks'!G$1="","",IF('Games &amp; Picks'!$E17="x","",IF('Games &amp; Picks'!$E17='Games &amp; Picks'!G17,SUM(C16,1),0)))</f>
        <v>3</v>
      </c>
      <c r="D17">
        <f>IF('Games &amp; Picks'!H$1="","",IF('Games &amp; Picks'!$E17="x","",IF('Games &amp; Picks'!$E17='Games &amp; Picks'!H17,SUM(D16,1),0)))</f>
        <v>1</v>
      </c>
      <c r="E17">
        <f>IF('Games &amp; Picks'!I$1="","",IF('Games &amp; Picks'!$E17="x","",IF('Games &amp; Picks'!$E17='Games &amp; Picks'!I17,SUM(E16,1),0)))</f>
        <v>1</v>
      </c>
      <c r="F17">
        <f>IF('Games &amp; Picks'!J$1="","",IF('Games &amp; Picks'!$E17="x","",IF('Games &amp; Picks'!$E17='Games &amp; Picks'!J17,SUM(F16,1),0)))</f>
        <v>1</v>
      </c>
      <c r="G17">
        <f>IF('Games &amp; Picks'!K$1="","",IF('Games &amp; Picks'!$E17="x","",IF('Games &amp; Picks'!$E17='Games &amp; Picks'!K17,SUM(G16,1),0)))</f>
        <v>4</v>
      </c>
      <c r="H17">
        <f>IF('Games &amp; Picks'!L$1="","",IF('Games &amp; Picks'!$E17="x","",IF('Games &amp; Picks'!$E17='Games &amp; Picks'!L17,SUM(H16,1),0)))</f>
        <v>0</v>
      </c>
      <c r="I17">
        <f>IF('Games &amp; Picks'!M$1="","",IF('Games &amp; Picks'!$E17="x","",IF('Games &amp; Picks'!$E17='Games &amp; Picks'!M17,SUM(I16,1),0)))</f>
        <v>0</v>
      </c>
      <c r="J17">
        <f>IF('Games &amp; Picks'!N$1="","",IF('Games &amp; Picks'!$E17="x","",IF('Games &amp; Picks'!$E17='Games &amp; Picks'!N17,SUM(J16,1),0)))</f>
        <v>1</v>
      </c>
      <c r="K17">
        <f>IF('Games &amp; Picks'!O$1="","",IF('Games &amp; Picks'!$E17="x","",IF('Games &amp; Picks'!$E17='Games &amp; Picks'!O17,SUM(K16,1),0)))</f>
        <v>0</v>
      </c>
      <c r="L17">
        <f>IF('Games &amp; Picks'!P$1="","",IF('Games &amp; Picks'!$E17="x","",IF('Games &amp; Picks'!$E17='Games &amp; Picks'!P17,SUM(L16,1),0)))</f>
        <v>3</v>
      </c>
      <c r="M17">
        <f>IF('Games &amp; Picks'!Q$1="","",IF('Games &amp; Picks'!$E17="x","",IF('Games &amp; Picks'!$E17='Games &amp; Picks'!Q17,SUM(M16,1),0)))</f>
        <v>3</v>
      </c>
      <c r="N17">
        <f>IF('Games &amp; Picks'!R$1="","",IF('Games &amp; Picks'!$E17="x","",IF('Games &amp; Picks'!$E17='Games &amp; Picks'!R17,SUM(N16,1),0)))</f>
        <v>1</v>
      </c>
      <c r="O17">
        <f>IF('Games &amp; Picks'!S$1="","",IF('Games &amp; Picks'!$E17="x","",IF('Games &amp; Picks'!$E17='Games &amp; Picks'!S17,SUM(O16,1),0)))</f>
        <v>4</v>
      </c>
      <c r="P17">
        <f>IF('Games &amp; Picks'!T$1="","",IF('Games &amp; Picks'!$E17="x","",IF('Games &amp; Picks'!$E17='Games &amp; Picks'!T17,SUM(P16,1),0)))</f>
        <v>1</v>
      </c>
      <c r="Q17">
        <f>IF('Games &amp; Picks'!U$1="","",IF('Games &amp; Picks'!$E17="x","",IF('Games &amp; Picks'!$E17='Games &amp; Picks'!U17,SUM(Q16,1),0)))</f>
        <v>0</v>
      </c>
      <c r="R17">
        <f>IF('Games &amp; Picks'!V$1="","",IF('Games &amp; Picks'!$E17="x","",IF('Games &amp; Picks'!$E17='Games &amp; Picks'!V17,SUM(R16,1),0)))</f>
        <v>1</v>
      </c>
      <c r="S17">
        <f>IF('Games &amp; Picks'!W$1="","",IF('Games &amp; Picks'!$E17="x","",IF('Games &amp; Picks'!$E17='Games &amp; Picks'!W17,SUM(S16,1),0)))</f>
        <v>0</v>
      </c>
      <c r="T17">
        <f>IF('Games &amp; Picks'!X$1="","",IF('Games &amp; Picks'!$E17="x","",IF('Games &amp; Picks'!$E17='Games &amp; Picks'!X17,SUM(T16,1),0)))</f>
        <v>0</v>
      </c>
      <c r="U17">
        <f>IF('Games &amp; Picks'!Y$1="","",IF('Games &amp; Picks'!$E17="x","",IF('Games &amp; Picks'!$E17='Games &amp; Picks'!Y17,SUM(U16,1),0)))</f>
        <v>3</v>
      </c>
      <c r="V17">
        <f>IF('Games &amp; Picks'!Z$1="","",IF('Games &amp; Picks'!$E17="x","",IF('Games &amp; Picks'!$E17='Games &amp; Picks'!Z17,SUM(V16,1),0)))</f>
        <v>0</v>
      </c>
      <c r="W17">
        <f>IF('Games &amp; Picks'!AA$1="","",IF('Games &amp; Picks'!$E17="x","",IF('Games &amp; Picks'!$E17='Games &amp; Picks'!AA17,SUM(W16,1),0)))</f>
        <v>1</v>
      </c>
      <c r="X17">
        <f>IF('Games &amp; Picks'!AB$1="","",IF('Games &amp; Picks'!$E17="x","",IF('Games &amp; Picks'!$E17='Games &amp; Picks'!AB17,SUM(X16,1),0)))</f>
        <v>0</v>
      </c>
      <c r="Y17">
        <f>IF('Games &amp; Picks'!AC$1="","",IF('Games &amp; Picks'!$E17="x","",IF('Games &amp; Picks'!$E17='Games &amp; Picks'!AC17,SUM(Y16,1),0)))</f>
        <v>0</v>
      </c>
      <c r="Z17">
        <f>IF('Games &amp; Picks'!AD$1="","",IF('Games &amp; Picks'!$E17="x","",IF('Games &amp; Picks'!$E17='Games &amp; Picks'!AD17,SUM(Z16,1),0)))</f>
        <v>0</v>
      </c>
      <c r="AA17">
        <f>IF('Games &amp; Picks'!AE$1="","",IF('Games &amp; Picks'!$E17="x","",IF('Games &amp; Picks'!$E17='Games &amp; Picks'!AE17,SUM(AA16,1),0)))</f>
        <v>1</v>
      </c>
      <c r="AB17">
        <f>IF('Games &amp; Picks'!AF$1="","",IF('Games &amp; Picks'!$E17="x","",IF('Games &amp; Picks'!$E17='Games &amp; Picks'!AF17,SUM(AB16,1),0)))</f>
        <v>1</v>
      </c>
      <c r="AC17">
        <f>IF('Games &amp; Picks'!AG$1="","",IF('Games &amp; Picks'!$E17="x","",IF('Games &amp; Picks'!$E17='Games &amp; Picks'!AG17,SUM(AC16,1),0)))</f>
        <v>1</v>
      </c>
      <c r="AD17">
        <f>IF('Games &amp; Picks'!AH$1="","",IF('Games &amp; Picks'!$E17="x","",IF('Games &amp; Picks'!$E17='Games &amp; Picks'!AH17,SUM(AD16,1),0)))</f>
        <v>0</v>
      </c>
      <c r="AE17">
        <f>IF('Games &amp; Picks'!AI$1="","",IF('Games &amp; Picks'!$E17="x","",IF('Games &amp; Picks'!$E17='Games &amp; Picks'!AI17,SUM(AE16,1),0)))</f>
        <v>2</v>
      </c>
      <c r="AF17">
        <f>IF('Games &amp; Picks'!AJ$1="","",IF('Games &amp; Picks'!$E17="x","",IF('Games &amp; Picks'!$E17='Games &amp; Picks'!AJ17,SUM(AF16,1),0)))</f>
        <v>0</v>
      </c>
      <c r="AG17">
        <f>IF('Games &amp; Picks'!AK$1="","",IF('Games &amp; Picks'!$E17="x","",IF('Games &amp; Picks'!$E17='Games &amp; Picks'!AK17,SUM(AG16,1),0)))</f>
        <v>1</v>
      </c>
      <c r="AH17">
        <f>IF('Games &amp; Picks'!AL$1="","",IF('Games &amp; Picks'!$E17="x","",IF('Games &amp; Picks'!$E17='Games &amp; Picks'!AL17,SUM(AH16,1),0)))</f>
        <v>1</v>
      </c>
      <c r="AI17">
        <f>IF('Games &amp; Picks'!AM$1="","",IF('Games &amp; Picks'!$E17="x","",IF('Games &amp; Picks'!$E17='Games &amp; Picks'!AM17,SUM(AI16,1),0)))</f>
        <v>1</v>
      </c>
      <c r="AJ17">
        <f>IF('Games &amp; Picks'!AN$1="","",IF('Games &amp; Picks'!$E17="x","",IF('Games &amp; Picks'!$E17='Games &amp; Picks'!AN17,SUM(AJ16,1),0)))</f>
        <v>7</v>
      </c>
      <c r="AK17">
        <f>IF('Games &amp; Picks'!AO$1="","",IF('Games &amp; Picks'!$E17="x","",IF('Games &amp; Picks'!$E17='Games &amp; Picks'!AO17,SUM(AK16,1),0)))</f>
        <v>5</v>
      </c>
      <c r="AL17">
        <f>IF('Games &amp; Picks'!AP$1="","",IF('Games &amp; Picks'!$E17="x","",IF('Games &amp; Picks'!$E17='Games &amp; Picks'!AP17,SUM(AL16,1),0)))</f>
        <v>1</v>
      </c>
      <c r="AM17" t="str">
        <f>IF('Games &amp; Picks'!AQ$1="","",IF('Games &amp; Picks'!$E17="x","",IF('Games &amp; Picks'!$E17='Games &amp; Picks'!AQ17,SUM(AM16,1),0)))</f>
        <v/>
      </c>
      <c r="AN17" t="str">
        <f>IF('Games &amp; Picks'!AR$1="","",IF('Games &amp; Picks'!$E17="x","",IF('Games &amp; Picks'!$E17='Games &amp; Picks'!AR17,SUM(AN16,1),0)))</f>
        <v/>
      </c>
      <c r="AO17" t="str">
        <f>IF('Games &amp; Picks'!AS$1="","",IF('Games &amp; Picks'!$E17="x","",IF('Games &amp; Picks'!$E17='Games &amp; Picks'!AS17,SUM(AO16,1),0)))</f>
        <v/>
      </c>
      <c r="AP17" t="str">
        <f>IF('Games &amp; Picks'!AT$1="","",IF('Games &amp; Picks'!$E17="x","",IF('Games &amp; Picks'!$E17='Games &amp; Picks'!AT17,SUM(AP16,1),0)))</f>
        <v/>
      </c>
      <c r="AQ17" t="str">
        <f>IF('Games &amp; Picks'!AU$1="","",IF('Games &amp; Picks'!$E17="x","",IF('Games &amp; Picks'!$E17='Games &amp; Picks'!AU17,SUM(AQ16,1),0)))</f>
        <v/>
      </c>
      <c r="AR17" t="str">
        <f>IF('Games &amp; Picks'!AV$1="","",IF('Games &amp; Picks'!$E17="x","",IF('Games &amp; Picks'!$E17='Games &amp; Picks'!AV17,SUM(AR16,1),0)))</f>
        <v/>
      </c>
      <c r="AS17" t="str">
        <f>IF('Games &amp; Picks'!AW$1="","",IF('Games &amp; Picks'!$E17="x","",IF('Games &amp; Picks'!$E17='Games &amp; Picks'!AW17,SUM(AS16,1),0)))</f>
        <v/>
      </c>
      <c r="AT17" t="str">
        <f>IF('Games &amp; Picks'!AX$1="","",IF('Games &amp; Picks'!$E17="x","",IF('Games &amp; Picks'!$E17='Games &amp; Picks'!AX17,SUM(AT16,1),0)))</f>
        <v/>
      </c>
      <c r="AU17" s="44"/>
    </row>
    <row r="18" spans="1:47" x14ac:dyDescent="0.2">
      <c r="A18" s="14" t="str">
        <f>'Games &amp; Picks'!A18</f>
        <v>Heart of Dallas</v>
      </c>
      <c r="B18">
        <f>IF('Games &amp; Picks'!F$1="","",IF('Games &amp; Picks'!$E18="x","",IF('Games &amp; Picks'!$E18='Games &amp; Picks'!F18,SUM(B17,1),0)))</f>
        <v>0</v>
      </c>
      <c r="C18">
        <f>IF('Games &amp; Picks'!G$1="","",IF('Games &amp; Picks'!$E18="x","",IF('Games &amp; Picks'!$E18='Games &amp; Picks'!G18,SUM(C17,1),0)))</f>
        <v>4</v>
      </c>
      <c r="D18">
        <f>IF('Games &amp; Picks'!H$1="","",IF('Games &amp; Picks'!$E18="x","",IF('Games &amp; Picks'!$E18='Games &amp; Picks'!H18,SUM(D17,1),0)))</f>
        <v>2</v>
      </c>
      <c r="E18">
        <f>IF('Games &amp; Picks'!I$1="","",IF('Games &amp; Picks'!$E18="x","",IF('Games &amp; Picks'!$E18='Games &amp; Picks'!I18,SUM(E17,1),0)))</f>
        <v>0</v>
      </c>
      <c r="F18">
        <f>IF('Games &amp; Picks'!J$1="","",IF('Games &amp; Picks'!$E18="x","",IF('Games &amp; Picks'!$E18='Games &amp; Picks'!J18,SUM(F17,1),0)))</f>
        <v>2</v>
      </c>
      <c r="G18">
        <f>IF('Games &amp; Picks'!K$1="","",IF('Games &amp; Picks'!$E18="x","",IF('Games &amp; Picks'!$E18='Games &amp; Picks'!K18,SUM(G17,1),0)))</f>
        <v>5</v>
      </c>
      <c r="H18">
        <f>IF('Games &amp; Picks'!L$1="","",IF('Games &amp; Picks'!$E18="x","",IF('Games &amp; Picks'!$E18='Games &amp; Picks'!L18,SUM(H17,1),0)))</f>
        <v>1</v>
      </c>
      <c r="I18">
        <f>IF('Games &amp; Picks'!M$1="","",IF('Games &amp; Picks'!$E18="x","",IF('Games &amp; Picks'!$E18='Games &amp; Picks'!M18,SUM(I17,1),0)))</f>
        <v>1</v>
      </c>
      <c r="J18">
        <f>IF('Games &amp; Picks'!N$1="","",IF('Games &amp; Picks'!$E18="x","",IF('Games &amp; Picks'!$E18='Games &amp; Picks'!N18,SUM(J17,1),0)))</f>
        <v>2</v>
      </c>
      <c r="K18">
        <f>IF('Games &amp; Picks'!O$1="","",IF('Games &amp; Picks'!$E18="x","",IF('Games &amp; Picks'!$E18='Games &amp; Picks'!O18,SUM(K17,1),0)))</f>
        <v>1</v>
      </c>
      <c r="L18">
        <f>IF('Games &amp; Picks'!P$1="","",IF('Games &amp; Picks'!$E18="x","",IF('Games &amp; Picks'!$E18='Games &amp; Picks'!P18,SUM(L17,1),0)))</f>
        <v>4</v>
      </c>
      <c r="M18">
        <f>IF('Games &amp; Picks'!Q$1="","",IF('Games &amp; Picks'!$E18="x","",IF('Games &amp; Picks'!$E18='Games &amp; Picks'!Q18,SUM(M17,1),0)))</f>
        <v>4</v>
      </c>
      <c r="N18">
        <f>IF('Games &amp; Picks'!R$1="","",IF('Games &amp; Picks'!$E18="x","",IF('Games &amp; Picks'!$E18='Games &amp; Picks'!R18,SUM(N17,1),0)))</f>
        <v>2</v>
      </c>
      <c r="O18">
        <f>IF('Games &amp; Picks'!S$1="","",IF('Games &amp; Picks'!$E18="x","",IF('Games &amp; Picks'!$E18='Games &amp; Picks'!S18,SUM(O17,1),0)))</f>
        <v>0</v>
      </c>
      <c r="P18">
        <f>IF('Games &amp; Picks'!T$1="","",IF('Games &amp; Picks'!$E18="x","",IF('Games &amp; Picks'!$E18='Games &amp; Picks'!T18,SUM(P17,1),0)))</f>
        <v>2</v>
      </c>
      <c r="Q18">
        <f>IF('Games &amp; Picks'!U$1="","",IF('Games &amp; Picks'!$E18="x","",IF('Games &amp; Picks'!$E18='Games &amp; Picks'!U18,SUM(Q17,1),0)))</f>
        <v>1</v>
      </c>
      <c r="R18">
        <f>IF('Games &amp; Picks'!V$1="","",IF('Games &amp; Picks'!$E18="x","",IF('Games &amp; Picks'!$E18='Games &amp; Picks'!V18,SUM(R17,1),0)))</f>
        <v>2</v>
      </c>
      <c r="S18">
        <f>IF('Games &amp; Picks'!W$1="","",IF('Games &amp; Picks'!$E18="x","",IF('Games &amp; Picks'!$E18='Games &amp; Picks'!W18,SUM(S17,1),0)))</f>
        <v>1</v>
      </c>
      <c r="T18">
        <f>IF('Games &amp; Picks'!X$1="","",IF('Games &amp; Picks'!$E18="x","",IF('Games &amp; Picks'!$E18='Games &amp; Picks'!X18,SUM(T17,1),0)))</f>
        <v>1</v>
      </c>
      <c r="U18">
        <f>IF('Games &amp; Picks'!Y$1="","",IF('Games &amp; Picks'!$E18="x","",IF('Games &amp; Picks'!$E18='Games &amp; Picks'!Y18,SUM(U17,1),0)))</f>
        <v>0</v>
      </c>
      <c r="V18">
        <f>IF('Games &amp; Picks'!Z$1="","",IF('Games &amp; Picks'!$E18="x","",IF('Games &amp; Picks'!$E18='Games &amp; Picks'!Z18,SUM(V17,1),0)))</f>
        <v>1</v>
      </c>
      <c r="W18">
        <f>IF('Games &amp; Picks'!AA$1="","",IF('Games &amp; Picks'!$E18="x","",IF('Games &amp; Picks'!$E18='Games &amp; Picks'!AA18,SUM(W17,1),0)))</f>
        <v>2</v>
      </c>
      <c r="X18">
        <f>IF('Games &amp; Picks'!AB$1="","",IF('Games &amp; Picks'!$E18="x","",IF('Games &amp; Picks'!$E18='Games &amp; Picks'!AB18,SUM(X17,1),0)))</f>
        <v>1</v>
      </c>
      <c r="Y18">
        <f>IF('Games &amp; Picks'!AC$1="","",IF('Games &amp; Picks'!$E18="x","",IF('Games &amp; Picks'!$E18='Games &amp; Picks'!AC18,SUM(Y17,1),0)))</f>
        <v>1</v>
      </c>
      <c r="Z18">
        <f>IF('Games &amp; Picks'!AD$1="","",IF('Games &amp; Picks'!$E18="x","",IF('Games &amp; Picks'!$E18='Games &amp; Picks'!AD18,SUM(Z17,1),0)))</f>
        <v>1</v>
      </c>
      <c r="AA18">
        <f>IF('Games &amp; Picks'!AE$1="","",IF('Games &amp; Picks'!$E18="x","",IF('Games &amp; Picks'!$E18='Games &amp; Picks'!AE18,SUM(AA17,1),0)))</f>
        <v>0</v>
      </c>
      <c r="AB18">
        <f>IF('Games &amp; Picks'!AF$1="","",IF('Games &amp; Picks'!$E18="x","",IF('Games &amp; Picks'!$E18='Games &amp; Picks'!AF18,SUM(AB17,1),0)))</f>
        <v>2</v>
      </c>
      <c r="AC18">
        <f>IF('Games &amp; Picks'!AG$1="","",IF('Games &amp; Picks'!$E18="x","",IF('Games &amp; Picks'!$E18='Games &amp; Picks'!AG18,SUM(AC17,1),0)))</f>
        <v>2</v>
      </c>
      <c r="AD18">
        <f>IF('Games &amp; Picks'!AH$1="","",IF('Games &amp; Picks'!$E18="x","",IF('Games &amp; Picks'!$E18='Games &amp; Picks'!AH18,SUM(AD17,1),0)))</f>
        <v>1</v>
      </c>
      <c r="AE18">
        <f>IF('Games &amp; Picks'!AI$1="","",IF('Games &amp; Picks'!$E18="x","",IF('Games &amp; Picks'!$E18='Games &amp; Picks'!AI18,SUM(AE17,1),0)))</f>
        <v>3</v>
      </c>
      <c r="AF18">
        <f>IF('Games &amp; Picks'!AJ$1="","",IF('Games &amp; Picks'!$E18="x","",IF('Games &amp; Picks'!$E18='Games &amp; Picks'!AJ18,SUM(AF17,1),0)))</f>
        <v>1</v>
      </c>
      <c r="AG18">
        <f>IF('Games &amp; Picks'!AK$1="","",IF('Games &amp; Picks'!$E18="x","",IF('Games &amp; Picks'!$E18='Games &amp; Picks'!AK18,SUM(AG17,1),0)))</f>
        <v>2</v>
      </c>
      <c r="AH18">
        <f>IF('Games &amp; Picks'!AL$1="","",IF('Games &amp; Picks'!$E18="x","",IF('Games &amp; Picks'!$E18='Games &amp; Picks'!AL18,SUM(AH17,1),0)))</f>
        <v>2</v>
      </c>
      <c r="AI18">
        <f>IF('Games &amp; Picks'!AM$1="","",IF('Games &amp; Picks'!$E18="x","",IF('Games &amp; Picks'!$E18='Games &amp; Picks'!AM18,SUM(AI17,1),0)))</f>
        <v>2</v>
      </c>
      <c r="AJ18">
        <f>IF('Games &amp; Picks'!AN$1="","",IF('Games &amp; Picks'!$E18="x","",IF('Games &amp; Picks'!$E18='Games &amp; Picks'!AN18,SUM(AJ17,1),0)))</f>
        <v>8</v>
      </c>
      <c r="AK18">
        <f>IF('Games &amp; Picks'!AO$1="","",IF('Games &amp; Picks'!$E18="x","",IF('Games &amp; Picks'!$E18='Games &amp; Picks'!AO18,SUM(AK17,1),0)))</f>
        <v>6</v>
      </c>
      <c r="AL18">
        <f>IF('Games &amp; Picks'!AP$1="","",IF('Games &amp; Picks'!$E18="x","",IF('Games &amp; Picks'!$E18='Games &amp; Picks'!AP18,SUM(AL17,1),0)))</f>
        <v>2</v>
      </c>
      <c r="AM18" t="str">
        <f>IF('Games &amp; Picks'!AQ$1="","",IF('Games &amp; Picks'!$E18="x","",IF('Games &amp; Picks'!$E18='Games &amp; Picks'!AQ18,SUM(AM17,1),0)))</f>
        <v/>
      </c>
      <c r="AN18" t="str">
        <f>IF('Games &amp; Picks'!AR$1="","",IF('Games &amp; Picks'!$E18="x","",IF('Games &amp; Picks'!$E18='Games &amp; Picks'!AR18,SUM(AN17,1),0)))</f>
        <v/>
      </c>
      <c r="AO18" t="str">
        <f>IF('Games &amp; Picks'!AS$1="","",IF('Games &amp; Picks'!$E18="x","",IF('Games &amp; Picks'!$E18='Games &amp; Picks'!AS18,SUM(AO17,1),0)))</f>
        <v/>
      </c>
      <c r="AP18" t="str">
        <f>IF('Games &amp; Picks'!AT$1="","",IF('Games &amp; Picks'!$E18="x","",IF('Games &amp; Picks'!$E18='Games &amp; Picks'!AT18,SUM(AP17,1),0)))</f>
        <v/>
      </c>
      <c r="AQ18" t="str">
        <f>IF('Games &amp; Picks'!AU$1="","",IF('Games &amp; Picks'!$E18="x","",IF('Games &amp; Picks'!$E18='Games &amp; Picks'!AU18,SUM(AQ17,1),0)))</f>
        <v/>
      </c>
      <c r="AR18" t="str">
        <f>IF('Games &amp; Picks'!AV$1="","",IF('Games &amp; Picks'!$E18="x","",IF('Games &amp; Picks'!$E18='Games &amp; Picks'!AV18,SUM(AR17,1),0)))</f>
        <v/>
      </c>
      <c r="AS18" t="str">
        <f>IF('Games &amp; Picks'!AW$1="","",IF('Games &amp; Picks'!$E18="x","",IF('Games &amp; Picks'!$E18='Games &amp; Picks'!AW18,SUM(AS17,1),0)))</f>
        <v/>
      </c>
      <c r="AT18" t="str">
        <f>IF('Games &amp; Picks'!AX$1="","",IF('Games &amp; Picks'!$E18="x","",IF('Games &amp; Picks'!$E18='Games &amp; Picks'!AX18,SUM(AT17,1),0)))</f>
        <v/>
      </c>
      <c r="AU18" s="44"/>
    </row>
    <row r="19" spans="1:47" x14ac:dyDescent="0.2">
      <c r="A19" s="14" t="str">
        <f>'Games &amp; Picks'!A19</f>
        <v>Military</v>
      </c>
      <c r="B19">
        <f>IF('Games &amp; Picks'!F$1="","",IF('Games &amp; Picks'!$E19="x","",IF('Games &amp; Picks'!$E19='Games &amp; Picks'!F19,SUM(B18,1),0)))</f>
        <v>1</v>
      </c>
      <c r="C19">
        <f>IF('Games &amp; Picks'!G$1="","",IF('Games &amp; Picks'!$E19="x","",IF('Games &amp; Picks'!$E19='Games &amp; Picks'!G19,SUM(C18,1),0)))</f>
        <v>0</v>
      </c>
      <c r="D19">
        <f>IF('Games &amp; Picks'!H$1="","",IF('Games &amp; Picks'!$E19="x","",IF('Games &amp; Picks'!$E19='Games &amp; Picks'!H19,SUM(D18,1),0)))</f>
        <v>0</v>
      </c>
      <c r="E19">
        <f>IF('Games &amp; Picks'!I$1="","",IF('Games &amp; Picks'!$E19="x","",IF('Games &amp; Picks'!$E19='Games &amp; Picks'!I19,SUM(E18,1),0)))</f>
        <v>0</v>
      </c>
      <c r="F19">
        <f>IF('Games &amp; Picks'!J$1="","",IF('Games &amp; Picks'!$E19="x","",IF('Games &amp; Picks'!$E19='Games &amp; Picks'!J19,SUM(F18,1),0)))</f>
        <v>0</v>
      </c>
      <c r="G19">
        <f>IF('Games &amp; Picks'!K$1="","",IF('Games &amp; Picks'!$E19="x","",IF('Games &amp; Picks'!$E19='Games &amp; Picks'!K19,SUM(G18,1),0)))</f>
        <v>0</v>
      </c>
      <c r="H19">
        <f>IF('Games &amp; Picks'!L$1="","",IF('Games &amp; Picks'!$E19="x","",IF('Games &amp; Picks'!$E19='Games &amp; Picks'!L19,SUM(H18,1),0)))</f>
        <v>0</v>
      </c>
      <c r="I19">
        <f>IF('Games &amp; Picks'!M$1="","",IF('Games &amp; Picks'!$E19="x","",IF('Games &amp; Picks'!$E19='Games &amp; Picks'!M19,SUM(I18,1),0)))</f>
        <v>0</v>
      </c>
      <c r="J19">
        <f>IF('Games &amp; Picks'!N$1="","",IF('Games &amp; Picks'!$E19="x","",IF('Games &amp; Picks'!$E19='Games &amp; Picks'!N19,SUM(J18,1),0)))</f>
        <v>0</v>
      </c>
      <c r="K19">
        <f>IF('Games &amp; Picks'!O$1="","",IF('Games &amp; Picks'!$E19="x","",IF('Games &amp; Picks'!$E19='Games &amp; Picks'!O19,SUM(K18,1),0)))</f>
        <v>0</v>
      </c>
      <c r="L19">
        <f>IF('Games &amp; Picks'!P$1="","",IF('Games &amp; Picks'!$E19="x","",IF('Games &amp; Picks'!$E19='Games &amp; Picks'!P19,SUM(L18,1),0)))</f>
        <v>0</v>
      </c>
      <c r="M19">
        <f>IF('Games &amp; Picks'!Q$1="","",IF('Games &amp; Picks'!$E19="x","",IF('Games &amp; Picks'!$E19='Games &amp; Picks'!Q19,SUM(M18,1),0)))</f>
        <v>0</v>
      </c>
      <c r="N19">
        <f>IF('Games &amp; Picks'!R$1="","",IF('Games &amp; Picks'!$E19="x","",IF('Games &amp; Picks'!$E19='Games &amp; Picks'!R19,SUM(N18,1),0)))</f>
        <v>0</v>
      </c>
      <c r="O19">
        <f>IF('Games &amp; Picks'!S$1="","",IF('Games &amp; Picks'!$E19="x","",IF('Games &amp; Picks'!$E19='Games &amp; Picks'!S19,SUM(O18,1),0)))</f>
        <v>0</v>
      </c>
      <c r="P19">
        <f>IF('Games &amp; Picks'!T$1="","",IF('Games &amp; Picks'!$E19="x","",IF('Games &amp; Picks'!$E19='Games &amp; Picks'!T19,SUM(P18,1),0)))</f>
        <v>0</v>
      </c>
      <c r="Q19">
        <f>IF('Games &amp; Picks'!U$1="","",IF('Games &amp; Picks'!$E19="x","",IF('Games &amp; Picks'!$E19='Games &amp; Picks'!U19,SUM(Q18,1),0)))</f>
        <v>0</v>
      </c>
      <c r="R19">
        <f>IF('Games &amp; Picks'!V$1="","",IF('Games &amp; Picks'!$E19="x","",IF('Games &amp; Picks'!$E19='Games &amp; Picks'!V19,SUM(R18,1),0)))</f>
        <v>0</v>
      </c>
      <c r="S19">
        <f>IF('Games &amp; Picks'!W$1="","",IF('Games &amp; Picks'!$E19="x","",IF('Games &amp; Picks'!$E19='Games &amp; Picks'!W19,SUM(S18,1),0)))</f>
        <v>0</v>
      </c>
      <c r="T19">
        <f>IF('Games &amp; Picks'!X$1="","",IF('Games &amp; Picks'!$E19="x","",IF('Games &amp; Picks'!$E19='Games &amp; Picks'!X19,SUM(T18,1),0)))</f>
        <v>0</v>
      </c>
      <c r="U19">
        <f>IF('Games &amp; Picks'!Y$1="","",IF('Games &amp; Picks'!$E19="x","",IF('Games &amp; Picks'!$E19='Games &amp; Picks'!Y19,SUM(U18,1),0)))</f>
        <v>0</v>
      </c>
      <c r="V19">
        <f>IF('Games &amp; Picks'!Z$1="","",IF('Games &amp; Picks'!$E19="x","",IF('Games &amp; Picks'!$E19='Games &amp; Picks'!Z19,SUM(V18,1),0)))</f>
        <v>0</v>
      </c>
      <c r="W19">
        <f>IF('Games &amp; Picks'!AA$1="","",IF('Games &amp; Picks'!$E19="x","",IF('Games &amp; Picks'!$E19='Games &amp; Picks'!AA19,SUM(W18,1),0)))</f>
        <v>0</v>
      </c>
      <c r="X19">
        <f>IF('Games &amp; Picks'!AB$1="","",IF('Games &amp; Picks'!$E19="x","",IF('Games &amp; Picks'!$E19='Games &amp; Picks'!AB19,SUM(X18,1),0)))</f>
        <v>0</v>
      </c>
      <c r="Y19">
        <f>IF('Games &amp; Picks'!AC$1="","",IF('Games &amp; Picks'!$E19="x","",IF('Games &amp; Picks'!$E19='Games &amp; Picks'!AC19,SUM(Y18,1),0)))</f>
        <v>0</v>
      </c>
      <c r="Z19">
        <f>IF('Games &amp; Picks'!AD$1="","",IF('Games &amp; Picks'!$E19="x","",IF('Games &amp; Picks'!$E19='Games &amp; Picks'!AD19,SUM(Z18,1),0)))</f>
        <v>0</v>
      </c>
      <c r="AA19">
        <f>IF('Games &amp; Picks'!AE$1="","",IF('Games &amp; Picks'!$E19="x","",IF('Games &amp; Picks'!$E19='Games &amp; Picks'!AE19,SUM(AA18,1),0)))</f>
        <v>0</v>
      </c>
      <c r="AB19">
        <f>IF('Games &amp; Picks'!AF$1="","",IF('Games &amp; Picks'!$E19="x","",IF('Games &amp; Picks'!$E19='Games &amp; Picks'!AF19,SUM(AB18,1),0)))</f>
        <v>0</v>
      </c>
      <c r="AC19">
        <f>IF('Games &amp; Picks'!AG$1="","",IF('Games &amp; Picks'!$E19="x","",IF('Games &amp; Picks'!$E19='Games &amp; Picks'!AG19,SUM(AC18,1),0)))</f>
        <v>0</v>
      </c>
      <c r="AD19">
        <f>IF('Games &amp; Picks'!AH$1="","",IF('Games &amp; Picks'!$E19="x","",IF('Games &amp; Picks'!$E19='Games &amp; Picks'!AH19,SUM(AD18,1),0)))</f>
        <v>0</v>
      </c>
      <c r="AE19">
        <f>IF('Games &amp; Picks'!AI$1="","",IF('Games &amp; Picks'!$E19="x","",IF('Games &amp; Picks'!$E19='Games &amp; Picks'!AI19,SUM(AE18,1),0)))</f>
        <v>0</v>
      </c>
      <c r="AF19">
        <f>IF('Games &amp; Picks'!AJ$1="","",IF('Games &amp; Picks'!$E19="x","",IF('Games &amp; Picks'!$E19='Games &amp; Picks'!AJ19,SUM(AF18,1),0)))</f>
        <v>0</v>
      </c>
      <c r="AG19">
        <f>IF('Games &amp; Picks'!AK$1="","",IF('Games &amp; Picks'!$E19="x","",IF('Games &amp; Picks'!$E19='Games &amp; Picks'!AK19,SUM(AG18,1),0)))</f>
        <v>0</v>
      </c>
      <c r="AH19">
        <f>IF('Games &amp; Picks'!AL$1="","",IF('Games &amp; Picks'!$E19="x","",IF('Games &amp; Picks'!$E19='Games &amp; Picks'!AL19,SUM(AH18,1),0)))</f>
        <v>0</v>
      </c>
      <c r="AI19">
        <f>IF('Games &amp; Picks'!AM$1="","",IF('Games &amp; Picks'!$E19="x","",IF('Games &amp; Picks'!$E19='Games &amp; Picks'!AM19,SUM(AI18,1),0)))</f>
        <v>0</v>
      </c>
      <c r="AJ19">
        <f>IF('Games &amp; Picks'!AN$1="","",IF('Games &amp; Picks'!$E19="x","",IF('Games &amp; Picks'!$E19='Games &amp; Picks'!AN19,SUM(AJ18,1),0)))</f>
        <v>0</v>
      </c>
      <c r="AK19">
        <f>IF('Games &amp; Picks'!AO$1="","",IF('Games &amp; Picks'!$E19="x","",IF('Games &amp; Picks'!$E19='Games &amp; Picks'!AO19,SUM(AK18,1),0)))</f>
        <v>0</v>
      </c>
      <c r="AL19">
        <f>IF('Games &amp; Picks'!AP$1="","",IF('Games &amp; Picks'!$E19="x","",IF('Games &amp; Picks'!$E19='Games &amp; Picks'!AP19,SUM(AL18,1),0)))</f>
        <v>3</v>
      </c>
      <c r="AM19" t="str">
        <f>IF('Games &amp; Picks'!AQ$1="","",IF('Games &amp; Picks'!$E19="x","",IF('Games &amp; Picks'!$E19='Games &amp; Picks'!AQ19,SUM(AM18,1),0)))</f>
        <v/>
      </c>
      <c r="AN19" t="str">
        <f>IF('Games &amp; Picks'!AR$1="","",IF('Games &amp; Picks'!$E19="x","",IF('Games &amp; Picks'!$E19='Games &amp; Picks'!AR19,SUM(AN18,1),0)))</f>
        <v/>
      </c>
      <c r="AO19" t="str">
        <f>IF('Games &amp; Picks'!AS$1="","",IF('Games &amp; Picks'!$E19="x","",IF('Games &amp; Picks'!$E19='Games &amp; Picks'!AS19,SUM(AO18,1),0)))</f>
        <v/>
      </c>
      <c r="AP19" t="str">
        <f>IF('Games &amp; Picks'!AT$1="","",IF('Games &amp; Picks'!$E19="x","",IF('Games &amp; Picks'!$E19='Games &amp; Picks'!AT19,SUM(AP18,1),0)))</f>
        <v/>
      </c>
      <c r="AQ19" t="str">
        <f>IF('Games &amp; Picks'!AU$1="","",IF('Games &amp; Picks'!$E19="x","",IF('Games &amp; Picks'!$E19='Games &amp; Picks'!AU19,SUM(AQ18,1),0)))</f>
        <v/>
      </c>
      <c r="AR19" t="str">
        <f>IF('Games &amp; Picks'!AV$1="","",IF('Games &amp; Picks'!$E19="x","",IF('Games &amp; Picks'!$E19='Games &amp; Picks'!AV19,SUM(AR18,1),0)))</f>
        <v/>
      </c>
      <c r="AS19" t="str">
        <f>IF('Games &amp; Picks'!AW$1="","",IF('Games &amp; Picks'!$E19="x","",IF('Games &amp; Picks'!$E19='Games &amp; Picks'!AW19,SUM(AS18,1),0)))</f>
        <v/>
      </c>
      <c r="AT19" t="str">
        <f>IF('Games &amp; Picks'!AX$1="","",IF('Games &amp; Picks'!$E19="x","",IF('Games &amp; Picks'!$E19='Games &amp; Picks'!AX19,SUM(AT18,1),0)))</f>
        <v/>
      </c>
      <c r="AU19" s="44"/>
    </row>
    <row r="20" spans="1:47" x14ac:dyDescent="0.2">
      <c r="A20" s="14" t="str">
        <f>'Games &amp; Picks'!A20</f>
        <v>Holiday</v>
      </c>
      <c r="B20">
        <f>IF('Games &amp; Picks'!F$1="","",IF('Games &amp; Picks'!$E20="x","",IF('Games &amp; Picks'!$E20='Games &amp; Picks'!F20,SUM(B19,1),0)))</f>
        <v>0</v>
      </c>
      <c r="C20">
        <f>IF('Games &amp; Picks'!G$1="","",IF('Games &amp; Picks'!$E20="x","",IF('Games &amp; Picks'!$E20='Games &amp; Picks'!G20,SUM(C19,1),0)))</f>
        <v>0</v>
      </c>
      <c r="D20">
        <f>IF('Games &amp; Picks'!H$1="","",IF('Games &amp; Picks'!$E20="x","",IF('Games &amp; Picks'!$E20='Games &amp; Picks'!H20,SUM(D19,1),0)))</f>
        <v>0</v>
      </c>
      <c r="E20">
        <f>IF('Games &amp; Picks'!I$1="","",IF('Games &amp; Picks'!$E20="x","",IF('Games &amp; Picks'!$E20='Games &amp; Picks'!I20,SUM(E19,1),0)))</f>
        <v>0</v>
      </c>
      <c r="F20">
        <f>IF('Games &amp; Picks'!J$1="","",IF('Games &amp; Picks'!$E20="x","",IF('Games &amp; Picks'!$E20='Games &amp; Picks'!J20,SUM(F19,1),0)))</f>
        <v>0</v>
      </c>
      <c r="G20">
        <f>IF('Games &amp; Picks'!K$1="","",IF('Games &amp; Picks'!$E20="x","",IF('Games &amp; Picks'!$E20='Games &amp; Picks'!K20,SUM(G19,1),0)))</f>
        <v>0</v>
      </c>
      <c r="H20">
        <f>IF('Games &amp; Picks'!L$1="","",IF('Games &amp; Picks'!$E20="x","",IF('Games &amp; Picks'!$E20='Games &amp; Picks'!L20,SUM(H19,1),0)))</f>
        <v>0</v>
      </c>
      <c r="I20">
        <f>IF('Games &amp; Picks'!M$1="","",IF('Games &amp; Picks'!$E20="x","",IF('Games &amp; Picks'!$E20='Games &amp; Picks'!M20,SUM(I19,1),0)))</f>
        <v>0</v>
      </c>
      <c r="J20">
        <f>IF('Games &amp; Picks'!N$1="","",IF('Games &amp; Picks'!$E20="x","",IF('Games &amp; Picks'!$E20='Games &amp; Picks'!N20,SUM(J19,1),0)))</f>
        <v>0</v>
      </c>
      <c r="K20">
        <f>IF('Games &amp; Picks'!O$1="","",IF('Games &amp; Picks'!$E20="x","",IF('Games &amp; Picks'!$E20='Games &amp; Picks'!O20,SUM(K19,1),0)))</f>
        <v>1</v>
      </c>
      <c r="L20">
        <f>IF('Games &amp; Picks'!P$1="","",IF('Games &amp; Picks'!$E20="x","",IF('Games &amp; Picks'!$E20='Games &amp; Picks'!P20,SUM(L19,1),0)))</f>
        <v>0</v>
      </c>
      <c r="M20">
        <f>IF('Games &amp; Picks'!Q$1="","",IF('Games &amp; Picks'!$E20="x","",IF('Games &amp; Picks'!$E20='Games &amp; Picks'!Q20,SUM(M19,1),0)))</f>
        <v>0</v>
      </c>
      <c r="N20">
        <f>IF('Games &amp; Picks'!R$1="","",IF('Games &amp; Picks'!$E20="x","",IF('Games &amp; Picks'!$E20='Games &amp; Picks'!R20,SUM(N19,1),0)))</f>
        <v>0</v>
      </c>
      <c r="O20">
        <f>IF('Games &amp; Picks'!S$1="","",IF('Games &amp; Picks'!$E20="x","",IF('Games &amp; Picks'!$E20='Games &amp; Picks'!S20,SUM(O19,1),0)))</f>
        <v>0</v>
      </c>
      <c r="P20">
        <f>IF('Games &amp; Picks'!T$1="","",IF('Games &amp; Picks'!$E20="x","",IF('Games &amp; Picks'!$E20='Games &amp; Picks'!T20,SUM(P19,1),0)))</f>
        <v>0</v>
      </c>
      <c r="Q20">
        <f>IF('Games &amp; Picks'!U$1="","",IF('Games &amp; Picks'!$E20="x","",IF('Games &amp; Picks'!$E20='Games &amp; Picks'!U20,SUM(Q19,1),0)))</f>
        <v>0</v>
      </c>
      <c r="R20">
        <f>IF('Games &amp; Picks'!V$1="","",IF('Games &amp; Picks'!$E20="x","",IF('Games &amp; Picks'!$E20='Games &amp; Picks'!V20,SUM(R19,1),0)))</f>
        <v>0</v>
      </c>
      <c r="S20">
        <f>IF('Games &amp; Picks'!W$1="","",IF('Games &amp; Picks'!$E20="x","",IF('Games &amp; Picks'!$E20='Games &amp; Picks'!W20,SUM(S19,1),0)))</f>
        <v>0</v>
      </c>
      <c r="T20">
        <f>IF('Games &amp; Picks'!X$1="","",IF('Games &amp; Picks'!$E20="x","",IF('Games &amp; Picks'!$E20='Games &amp; Picks'!X20,SUM(T19,1),0)))</f>
        <v>0</v>
      </c>
      <c r="U20">
        <f>IF('Games &amp; Picks'!Y$1="","",IF('Games &amp; Picks'!$E20="x","",IF('Games &amp; Picks'!$E20='Games &amp; Picks'!Y20,SUM(U19,1),0)))</f>
        <v>0</v>
      </c>
      <c r="V20">
        <f>IF('Games &amp; Picks'!Z$1="","",IF('Games &amp; Picks'!$E20="x","",IF('Games &amp; Picks'!$E20='Games &amp; Picks'!Z20,SUM(V19,1),0)))</f>
        <v>0</v>
      </c>
      <c r="W20">
        <f>IF('Games &amp; Picks'!AA$1="","",IF('Games &amp; Picks'!$E20="x","",IF('Games &amp; Picks'!$E20='Games &amp; Picks'!AA20,SUM(W19,1),0)))</f>
        <v>0</v>
      </c>
      <c r="X20">
        <f>IF('Games &amp; Picks'!AB$1="","",IF('Games &amp; Picks'!$E20="x","",IF('Games &amp; Picks'!$E20='Games &amp; Picks'!AB20,SUM(X19,1),0)))</f>
        <v>0</v>
      </c>
      <c r="Y20">
        <f>IF('Games &amp; Picks'!AC$1="","",IF('Games &amp; Picks'!$E20="x","",IF('Games &amp; Picks'!$E20='Games &amp; Picks'!AC20,SUM(Y19,1),0)))</f>
        <v>0</v>
      </c>
      <c r="Z20">
        <f>IF('Games &amp; Picks'!AD$1="","",IF('Games &amp; Picks'!$E20="x","",IF('Games &amp; Picks'!$E20='Games &amp; Picks'!AD20,SUM(Z19,1),0)))</f>
        <v>0</v>
      </c>
      <c r="AA20">
        <f>IF('Games &amp; Picks'!AE$1="","",IF('Games &amp; Picks'!$E20="x","",IF('Games &amp; Picks'!$E20='Games &amp; Picks'!AE20,SUM(AA19,1),0)))</f>
        <v>0</v>
      </c>
      <c r="AB20">
        <f>IF('Games &amp; Picks'!AF$1="","",IF('Games &amp; Picks'!$E20="x","",IF('Games &amp; Picks'!$E20='Games &amp; Picks'!AF20,SUM(AB19,1),0)))</f>
        <v>0</v>
      </c>
      <c r="AC20">
        <f>IF('Games &amp; Picks'!AG$1="","",IF('Games &amp; Picks'!$E20="x","",IF('Games &amp; Picks'!$E20='Games &amp; Picks'!AG20,SUM(AC19,1),0)))</f>
        <v>0</v>
      </c>
      <c r="AD20">
        <f>IF('Games &amp; Picks'!AH$1="","",IF('Games &amp; Picks'!$E20="x","",IF('Games &amp; Picks'!$E20='Games &amp; Picks'!AH20,SUM(AD19,1),0)))</f>
        <v>0</v>
      </c>
      <c r="AE20">
        <f>IF('Games &amp; Picks'!AI$1="","",IF('Games &amp; Picks'!$E20="x","",IF('Games &amp; Picks'!$E20='Games &amp; Picks'!AI20,SUM(AE19,1),0)))</f>
        <v>0</v>
      </c>
      <c r="AF20">
        <f>IF('Games &amp; Picks'!AJ$1="","",IF('Games &amp; Picks'!$E20="x","",IF('Games &amp; Picks'!$E20='Games &amp; Picks'!AJ20,SUM(AF19,1),0)))</f>
        <v>0</v>
      </c>
      <c r="AG20">
        <f>IF('Games &amp; Picks'!AK$1="","",IF('Games &amp; Picks'!$E20="x","",IF('Games &amp; Picks'!$E20='Games &amp; Picks'!AK20,SUM(AG19,1),0)))</f>
        <v>0</v>
      </c>
      <c r="AH20">
        <f>IF('Games &amp; Picks'!AL$1="","",IF('Games &amp; Picks'!$E20="x","",IF('Games &amp; Picks'!$E20='Games &amp; Picks'!AL20,SUM(AH19,1),0)))</f>
        <v>0</v>
      </c>
      <c r="AI20">
        <f>IF('Games &amp; Picks'!AM$1="","",IF('Games &amp; Picks'!$E20="x","",IF('Games &amp; Picks'!$E20='Games &amp; Picks'!AM20,SUM(AI19,1),0)))</f>
        <v>0</v>
      </c>
      <c r="AJ20">
        <f>IF('Games &amp; Picks'!AN$1="","",IF('Games &amp; Picks'!$E20="x","",IF('Games &amp; Picks'!$E20='Games &amp; Picks'!AN20,SUM(AJ19,1),0)))</f>
        <v>0</v>
      </c>
      <c r="AK20">
        <f>IF('Games &amp; Picks'!AO$1="","",IF('Games &amp; Picks'!$E20="x","",IF('Games &amp; Picks'!$E20='Games &amp; Picks'!AO20,SUM(AK19,1),0)))</f>
        <v>0</v>
      </c>
      <c r="AL20">
        <f>IF('Games &amp; Picks'!AP$1="","",IF('Games &amp; Picks'!$E20="x","",IF('Games &amp; Picks'!$E20='Games &amp; Picks'!AP20,SUM(AL19,1),0)))</f>
        <v>0</v>
      </c>
      <c r="AM20" t="str">
        <f>IF('Games &amp; Picks'!AQ$1="","",IF('Games &amp; Picks'!$E20="x","",IF('Games &amp; Picks'!$E20='Games &amp; Picks'!AQ20,SUM(AM19,1),0)))</f>
        <v/>
      </c>
      <c r="AN20" t="str">
        <f>IF('Games &amp; Picks'!AR$1="","",IF('Games &amp; Picks'!$E20="x","",IF('Games &amp; Picks'!$E20='Games &amp; Picks'!AR20,SUM(AN19,1),0)))</f>
        <v/>
      </c>
      <c r="AO20" t="str">
        <f>IF('Games &amp; Picks'!AS$1="","",IF('Games &amp; Picks'!$E20="x","",IF('Games &amp; Picks'!$E20='Games &amp; Picks'!AS20,SUM(AO19,1),0)))</f>
        <v/>
      </c>
      <c r="AP20" t="str">
        <f>IF('Games &amp; Picks'!AT$1="","",IF('Games &amp; Picks'!$E20="x","",IF('Games &amp; Picks'!$E20='Games &amp; Picks'!AT20,SUM(AP19,1),0)))</f>
        <v/>
      </c>
      <c r="AQ20" t="str">
        <f>IF('Games &amp; Picks'!AU$1="","",IF('Games &amp; Picks'!$E20="x","",IF('Games &amp; Picks'!$E20='Games &amp; Picks'!AU20,SUM(AQ19,1),0)))</f>
        <v/>
      </c>
      <c r="AR20" t="str">
        <f>IF('Games &amp; Picks'!AV$1="","",IF('Games &amp; Picks'!$E20="x","",IF('Games &amp; Picks'!$E20='Games &amp; Picks'!AV20,SUM(AR19,1),0)))</f>
        <v/>
      </c>
      <c r="AS20" t="str">
        <f>IF('Games &amp; Picks'!AW$1="","",IF('Games &amp; Picks'!$E20="x","",IF('Games &amp; Picks'!$E20='Games &amp; Picks'!AW20,SUM(AS19,1),0)))</f>
        <v/>
      </c>
      <c r="AT20" t="str">
        <f>IF('Games &amp; Picks'!AX$1="","",IF('Games &amp; Picks'!$E20="x","",IF('Games &amp; Picks'!$E20='Games &amp; Picks'!AX20,SUM(AT19,1),0)))</f>
        <v/>
      </c>
      <c r="AU20" s="44"/>
    </row>
    <row r="21" spans="1:47" x14ac:dyDescent="0.2">
      <c r="A21" s="14" t="str">
        <f>'Games &amp; Picks'!A21</f>
        <v>Cactus</v>
      </c>
      <c r="B21">
        <f>IF('Games &amp; Picks'!F$1="","",IF('Games &amp; Picks'!$E21="x","",IF('Games &amp; Picks'!$E21='Games &amp; Picks'!F21,SUM(B20,1),0)))</f>
        <v>1</v>
      </c>
      <c r="C21">
        <f>IF('Games &amp; Picks'!G$1="","",IF('Games &amp; Picks'!$E21="x","",IF('Games &amp; Picks'!$E21='Games &amp; Picks'!G21,SUM(C20,1),0)))</f>
        <v>0</v>
      </c>
      <c r="D21">
        <f>IF('Games &amp; Picks'!H$1="","",IF('Games &amp; Picks'!$E21="x","",IF('Games &amp; Picks'!$E21='Games &amp; Picks'!H21,SUM(D20,1),0)))</f>
        <v>0</v>
      </c>
      <c r="E21">
        <f>IF('Games &amp; Picks'!I$1="","",IF('Games &amp; Picks'!$E21="x","",IF('Games &amp; Picks'!$E21='Games &amp; Picks'!I21,SUM(E20,1),0)))</f>
        <v>0</v>
      </c>
      <c r="F21">
        <f>IF('Games &amp; Picks'!J$1="","",IF('Games &amp; Picks'!$E21="x","",IF('Games &amp; Picks'!$E21='Games &amp; Picks'!J21,SUM(F20,1),0)))</f>
        <v>0</v>
      </c>
      <c r="G21">
        <f>IF('Games &amp; Picks'!K$1="","",IF('Games &amp; Picks'!$E21="x","",IF('Games &amp; Picks'!$E21='Games &amp; Picks'!K21,SUM(G20,1),0)))</f>
        <v>1</v>
      </c>
      <c r="H21">
        <f>IF('Games &amp; Picks'!L$1="","",IF('Games &amp; Picks'!$E21="x","",IF('Games &amp; Picks'!$E21='Games &amp; Picks'!L21,SUM(H20,1),0)))</f>
        <v>0</v>
      </c>
      <c r="I21">
        <f>IF('Games &amp; Picks'!M$1="","",IF('Games &amp; Picks'!$E21="x","",IF('Games &amp; Picks'!$E21='Games &amp; Picks'!M21,SUM(I20,1),0)))</f>
        <v>0</v>
      </c>
      <c r="J21">
        <f>IF('Games &amp; Picks'!N$1="","",IF('Games &amp; Picks'!$E21="x","",IF('Games &amp; Picks'!$E21='Games &amp; Picks'!N21,SUM(J20,1),0)))</f>
        <v>1</v>
      </c>
      <c r="K21">
        <f>IF('Games &amp; Picks'!O$1="","",IF('Games &amp; Picks'!$E21="x","",IF('Games &amp; Picks'!$E21='Games &amp; Picks'!O21,SUM(K20,1),0)))</f>
        <v>0</v>
      </c>
      <c r="L21">
        <f>IF('Games &amp; Picks'!P$1="","",IF('Games &amp; Picks'!$E21="x","",IF('Games &amp; Picks'!$E21='Games &amp; Picks'!P21,SUM(L20,1),0)))</f>
        <v>0</v>
      </c>
      <c r="M21">
        <f>IF('Games &amp; Picks'!Q$1="","",IF('Games &amp; Picks'!$E21="x","",IF('Games &amp; Picks'!$E21='Games &amp; Picks'!Q21,SUM(M20,1),0)))</f>
        <v>1</v>
      </c>
      <c r="N21">
        <f>IF('Games &amp; Picks'!R$1="","",IF('Games &amp; Picks'!$E21="x","",IF('Games &amp; Picks'!$E21='Games &amp; Picks'!R21,SUM(N20,1),0)))</f>
        <v>0</v>
      </c>
      <c r="O21">
        <f>IF('Games &amp; Picks'!S$1="","",IF('Games &amp; Picks'!$E21="x","",IF('Games &amp; Picks'!$E21='Games &amp; Picks'!S21,SUM(O20,1),0)))</f>
        <v>1</v>
      </c>
      <c r="P21">
        <f>IF('Games &amp; Picks'!T$1="","",IF('Games &amp; Picks'!$E21="x","",IF('Games &amp; Picks'!$E21='Games &amp; Picks'!T21,SUM(P20,1),0)))</f>
        <v>0</v>
      </c>
      <c r="Q21">
        <f>IF('Games &amp; Picks'!U$1="","",IF('Games &amp; Picks'!$E21="x","",IF('Games &amp; Picks'!$E21='Games &amp; Picks'!U21,SUM(Q20,1),0)))</f>
        <v>0</v>
      </c>
      <c r="R21">
        <f>IF('Games &amp; Picks'!V$1="","",IF('Games &amp; Picks'!$E21="x","",IF('Games &amp; Picks'!$E21='Games &amp; Picks'!V21,SUM(R20,1),0)))</f>
        <v>0</v>
      </c>
      <c r="S21">
        <f>IF('Games &amp; Picks'!W$1="","",IF('Games &amp; Picks'!$E21="x","",IF('Games &amp; Picks'!$E21='Games &amp; Picks'!W21,SUM(S20,1),0)))</f>
        <v>0</v>
      </c>
      <c r="T21">
        <f>IF('Games &amp; Picks'!X$1="","",IF('Games &amp; Picks'!$E21="x","",IF('Games &amp; Picks'!$E21='Games &amp; Picks'!X21,SUM(T20,1),0)))</f>
        <v>1</v>
      </c>
      <c r="U21">
        <f>IF('Games &amp; Picks'!Y$1="","",IF('Games &amp; Picks'!$E21="x","",IF('Games &amp; Picks'!$E21='Games &amp; Picks'!Y21,SUM(U20,1),0)))</f>
        <v>0</v>
      </c>
      <c r="V21">
        <f>IF('Games &amp; Picks'!Z$1="","",IF('Games &amp; Picks'!$E21="x","",IF('Games &amp; Picks'!$E21='Games &amp; Picks'!Z21,SUM(V20,1),0)))</f>
        <v>0</v>
      </c>
      <c r="W21">
        <f>IF('Games &amp; Picks'!AA$1="","",IF('Games &amp; Picks'!$E21="x","",IF('Games &amp; Picks'!$E21='Games &amp; Picks'!AA21,SUM(W20,1),0)))</f>
        <v>0</v>
      </c>
      <c r="X21">
        <f>IF('Games &amp; Picks'!AB$1="","",IF('Games &amp; Picks'!$E21="x","",IF('Games &amp; Picks'!$E21='Games &amp; Picks'!AB21,SUM(X20,1),0)))</f>
        <v>0</v>
      </c>
      <c r="Y21">
        <f>IF('Games &amp; Picks'!AC$1="","",IF('Games &amp; Picks'!$E21="x","",IF('Games &amp; Picks'!$E21='Games &amp; Picks'!AC21,SUM(Y20,1),0)))</f>
        <v>0</v>
      </c>
      <c r="Z21">
        <f>IF('Games &amp; Picks'!AD$1="","",IF('Games &amp; Picks'!$E21="x","",IF('Games &amp; Picks'!$E21='Games &amp; Picks'!AD21,SUM(Z20,1),0)))</f>
        <v>1</v>
      </c>
      <c r="AA21">
        <f>IF('Games &amp; Picks'!AE$1="","",IF('Games &amp; Picks'!$E21="x","",IF('Games &amp; Picks'!$E21='Games &amp; Picks'!AE21,SUM(AA20,1),0)))</f>
        <v>0</v>
      </c>
      <c r="AB21">
        <f>IF('Games &amp; Picks'!AF$1="","",IF('Games &amp; Picks'!$E21="x","",IF('Games &amp; Picks'!$E21='Games &amp; Picks'!AF21,SUM(AB20,1),0)))</f>
        <v>0</v>
      </c>
      <c r="AC21">
        <f>IF('Games &amp; Picks'!AG$1="","",IF('Games &amp; Picks'!$E21="x","",IF('Games &amp; Picks'!$E21='Games &amp; Picks'!AG21,SUM(AC20,1),0)))</f>
        <v>0</v>
      </c>
      <c r="AD21">
        <f>IF('Games &amp; Picks'!AH$1="","",IF('Games &amp; Picks'!$E21="x","",IF('Games &amp; Picks'!$E21='Games &amp; Picks'!AH21,SUM(AD20,1),0)))</f>
        <v>0</v>
      </c>
      <c r="AE21">
        <f>IF('Games &amp; Picks'!AI$1="","",IF('Games &amp; Picks'!$E21="x","",IF('Games &amp; Picks'!$E21='Games &amp; Picks'!AI21,SUM(AE20,1),0)))</f>
        <v>1</v>
      </c>
      <c r="AF21">
        <f>IF('Games &amp; Picks'!AJ$1="","",IF('Games &amp; Picks'!$E21="x","",IF('Games &amp; Picks'!$E21='Games &amp; Picks'!AJ21,SUM(AF20,1),0)))</f>
        <v>0</v>
      </c>
      <c r="AG21">
        <f>IF('Games &amp; Picks'!AK$1="","",IF('Games &amp; Picks'!$E21="x","",IF('Games &amp; Picks'!$E21='Games &amp; Picks'!AK21,SUM(AG20,1),0)))</f>
        <v>0</v>
      </c>
      <c r="AH21">
        <f>IF('Games &amp; Picks'!AL$1="","",IF('Games &amp; Picks'!$E21="x","",IF('Games &amp; Picks'!$E21='Games &amp; Picks'!AL21,SUM(AH20,1),0)))</f>
        <v>0</v>
      </c>
      <c r="AI21">
        <f>IF('Games &amp; Picks'!AM$1="","",IF('Games &amp; Picks'!$E21="x","",IF('Games &amp; Picks'!$E21='Games &amp; Picks'!AM21,SUM(AI20,1),0)))</f>
        <v>1</v>
      </c>
      <c r="AJ21">
        <f>IF('Games &amp; Picks'!AN$1="","",IF('Games &amp; Picks'!$E21="x","",IF('Games &amp; Picks'!$E21='Games &amp; Picks'!AN21,SUM(AJ20,1),0)))</f>
        <v>0</v>
      </c>
      <c r="AK21">
        <f>IF('Games &amp; Picks'!AO$1="","",IF('Games &amp; Picks'!$E21="x","",IF('Games &amp; Picks'!$E21='Games &amp; Picks'!AO21,SUM(AK20,1),0)))</f>
        <v>0</v>
      </c>
      <c r="AL21">
        <f>IF('Games &amp; Picks'!AP$1="","",IF('Games &amp; Picks'!$E21="x","",IF('Games &amp; Picks'!$E21='Games &amp; Picks'!AP21,SUM(AL20,1),0)))</f>
        <v>1</v>
      </c>
      <c r="AM21" t="str">
        <f>IF('Games &amp; Picks'!AQ$1="","",IF('Games &amp; Picks'!$E21="x","",IF('Games &amp; Picks'!$E21='Games &amp; Picks'!AQ21,SUM(AM20,1),0)))</f>
        <v/>
      </c>
      <c r="AN21" t="str">
        <f>IF('Games &amp; Picks'!AR$1="","",IF('Games &amp; Picks'!$E21="x","",IF('Games &amp; Picks'!$E21='Games &amp; Picks'!AR21,SUM(AN20,1),0)))</f>
        <v/>
      </c>
      <c r="AO21" t="str">
        <f>IF('Games &amp; Picks'!AS$1="","",IF('Games &amp; Picks'!$E21="x","",IF('Games &amp; Picks'!$E21='Games &amp; Picks'!AS21,SUM(AO20,1),0)))</f>
        <v/>
      </c>
      <c r="AP21" t="str">
        <f>IF('Games &amp; Picks'!AT$1="","",IF('Games &amp; Picks'!$E21="x","",IF('Games &amp; Picks'!$E21='Games &amp; Picks'!AT21,SUM(AP20,1),0)))</f>
        <v/>
      </c>
      <c r="AQ21" t="str">
        <f>IF('Games &amp; Picks'!AU$1="","",IF('Games &amp; Picks'!$E21="x","",IF('Games &amp; Picks'!$E21='Games &amp; Picks'!AU21,SUM(AQ20,1),0)))</f>
        <v/>
      </c>
      <c r="AR21" t="str">
        <f>IF('Games &amp; Picks'!AV$1="","",IF('Games &amp; Picks'!$E21="x","",IF('Games &amp; Picks'!$E21='Games &amp; Picks'!AV21,SUM(AR20,1),0)))</f>
        <v/>
      </c>
      <c r="AS21" t="str">
        <f>IF('Games &amp; Picks'!AW$1="","",IF('Games &amp; Picks'!$E21="x","",IF('Games &amp; Picks'!$E21='Games &amp; Picks'!AW21,SUM(AS20,1),0)))</f>
        <v/>
      </c>
      <c r="AT21" t="str">
        <f>IF('Games &amp; Picks'!AX$1="","",IF('Games &amp; Picks'!$E21="x","",IF('Games &amp; Picks'!$E21='Games &amp; Picks'!AX21,SUM(AT20,1),0)))</f>
        <v/>
      </c>
      <c r="AU21" s="44"/>
    </row>
    <row r="22" spans="1:47" x14ac:dyDescent="0.2">
      <c r="A22" s="14" t="str">
        <f>'Games &amp; Picks'!A22</f>
        <v>Pinstripe</v>
      </c>
      <c r="B22">
        <f>IF('Games &amp; Picks'!F$1="","",IF('Games &amp; Picks'!$E22="x","",IF('Games &amp; Picks'!$E22='Games &amp; Picks'!F22,SUM(B21,1),0)))</f>
        <v>0</v>
      </c>
      <c r="C22">
        <f>IF('Games &amp; Picks'!G$1="","",IF('Games &amp; Picks'!$E22="x","",IF('Games &amp; Picks'!$E22='Games &amp; Picks'!G22,SUM(C21,1),0)))</f>
        <v>0</v>
      </c>
      <c r="D22">
        <f>IF('Games &amp; Picks'!H$1="","",IF('Games &amp; Picks'!$E22="x","",IF('Games &amp; Picks'!$E22='Games &amp; Picks'!H22,SUM(D21,1),0)))</f>
        <v>0</v>
      </c>
      <c r="E22">
        <f>IF('Games &amp; Picks'!I$1="","",IF('Games &amp; Picks'!$E22="x","",IF('Games &amp; Picks'!$E22='Games &amp; Picks'!I22,SUM(E21,1),0)))</f>
        <v>0</v>
      </c>
      <c r="F22">
        <f>IF('Games &amp; Picks'!J$1="","",IF('Games &amp; Picks'!$E22="x","",IF('Games &amp; Picks'!$E22='Games &amp; Picks'!J22,SUM(F21,1),0)))</f>
        <v>0</v>
      </c>
      <c r="G22">
        <f>IF('Games &amp; Picks'!K$1="","",IF('Games &amp; Picks'!$E22="x","",IF('Games &amp; Picks'!$E22='Games &amp; Picks'!K22,SUM(G21,1),0)))</f>
        <v>0</v>
      </c>
      <c r="H22">
        <f>IF('Games &amp; Picks'!L$1="","",IF('Games &amp; Picks'!$E22="x","",IF('Games &amp; Picks'!$E22='Games &amp; Picks'!L22,SUM(H21,1),0)))</f>
        <v>0</v>
      </c>
      <c r="I22">
        <f>IF('Games &amp; Picks'!M$1="","",IF('Games &amp; Picks'!$E22="x","",IF('Games &amp; Picks'!$E22='Games &amp; Picks'!M22,SUM(I21,1),0)))</f>
        <v>0</v>
      </c>
      <c r="J22">
        <f>IF('Games &amp; Picks'!N$1="","",IF('Games &amp; Picks'!$E22="x","",IF('Games &amp; Picks'!$E22='Games &amp; Picks'!N22,SUM(J21,1),0)))</f>
        <v>0</v>
      </c>
      <c r="K22">
        <f>IF('Games &amp; Picks'!O$1="","",IF('Games &amp; Picks'!$E22="x","",IF('Games &amp; Picks'!$E22='Games &amp; Picks'!O22,SUM(K21,1),0)))</f>
        <v>0</v>
      </c>
      <c r="L22">
        <f>IF('Games &amp; Picks'!P$1="","",IF('Games &amp; Picks'!$E22="x","",IF('Games &amp; Picks'!$E22='Games &amp; Picks'!P22,SUM(L21,1),0)))</f>
        <v>0</v>
      </c>
      <c r="M22">
        <f>IF('Games &amp; Picks'!Q$1="","",IF('Games &amp; Picks'!$E22="x","",IF('Games &amp; Picks'!$E22='Games &amp; Picks'!Q22,SUM(M21,1),0)))</f>
        <v>0</v>
      </c>
      <c r="N22">
        <f>IF('Games &amp; Picks'!R$1="","",IF('Games &amp; Picks'!$E22="x","",IF('Games &amp; Picks'!$E22='Games &amp; Picks'!R22,SUM(N21,1),0)))</f>
        <v>0</v>
      </c>
      <c r="O22">
        <f>IF('Games &amp; Picks'!S$1="","",IF('Games &amp; Picks'!$E22="x","",IF('Games &amp; Picks'!$E22='Games &amp; Picks'!S22,SUM(O21,1),0)))</f>
        <v>0</v>
      </c>
      <c r="P22">
        <f>IF('Games &amp; Picks'!T$1="","",IF('Games &amp; Picks'!$E22="x","",IF('Games &amp; Picks'!$E22='Games &amp; Picks'!T22,SUM(P21,1),0)))</f>
        <v>0</v>
      </c>
      <c r="Q22">
        <f>IF('Games &amp; Picks'!U$1="","",IF('Games &amp; Picks'!$E22="x","",IF('Games &amp; Picks'!$E22='Games &amp; Picks'!U22,SUM(Q21,1),0)))</f>
        <v>0</v>
      </c>
      <c r="R22">
        <f>IF('Games &amp; Picks'!V$1="","",IF('Games &amp; Picks'!$E22="x","",IF('Games &amp; Picks'!$E22='Games &amp; Picks'!V22,SUM(R21,1),0)))</f>
        <v>0</v>
      </c>
      <c r="S22">
        <f>IF('Games &amp; Picks'!W$1="","",IF('Games &amp; Picks'!$E22="x","",IF('Games &amp; Picks'!$E22='Games &amp; Picks'!W22,SUM(S21,1),0)))</f>
        <v>0</v>
      </c>
      <c r="T22">
        <f>IF('Games &amp; Picks'!X$1="","",IF('Games &amp; Picks'!$E22="x","",IF('Games &amp; Picks'!$E22='Games &amp; Picks'!X22,SUM(T21,1),0)))</f>
        <v>0</v>
      </c>
      <c r="U22">
        <f>IF('Games &amp; Picks'!Y$1="","",IF('Games &amp; Picks'!$E22="x","",IF('Games &amp; Picks'!$E22='Games &amp; Picks'!Y22,SUM(U21,1),0)))</f>
        <v>0</v>
      </c>
      <c r="V22">
        <f>IF('Games &amp; Picks'!Z$1="","",IF('Games &amp; Picks'!$E22="x","",IF('Games &amp; Picks'!$E22='Games &amp; Picks'!Z22,SUM(V21,1),0)))</f>
        <v>0</v>
      </c>
      <c r="W22">
        <f>IF('Games &amp; Picks'!AA$1="","",IF('Games &amp; Picks'!$E22="x","",IF('Games &amp; Picks'!$E22='Games &amp; Picks'!AA22,SUM(W21,1),0)))</f>
        <v>0</v>
      </c>
      <c r="X22">
        <f>IF('Games &amp; Picks'!AB$1="","",IF('Games &amp; Picks'!$E22="x","",IF('Games &amp; Picks'!$E22='Games &amp; Picks'!AB22,SUM(X21,1),0)))</f>
        <v>0</v>
      </c>
      <c r="Y22">
        <f>IF('Games &amp; Picks'!AC$1="","",IF('Games &amp; Picks'!$E22="x","",IF('Games &amp; Picks'!$E22='Games &amp; Picks'!AC22,SUM(Y21,1),0)))</f>
        <v>0</v>
      </c>
      <c r="Z22">
        <f>IF('Games &amp; Picks'!AD$1="","",IF('Games &amp; Picks'!$E22="x","",IF('Games &amp; Picks'!$E22='Games &amp; Picks'!AD22,SUM(Z21,1),0)))</f>
        <v>0</v>
      </c>
      <c r="AA22">
        <f>IF('Games &amp; Picks'!AE$1="","",IF('Games &amp; Picks'!$E22="x","",IF('Games &amp; Picks'!$E22='Games &amp; Picks'!AE22,SUM(AA21,1),0)))</f>
        <v>0</v>
      </c>
      <c r="AB22">
        <f>IF('Games &amp; Picks'!AF$1="","",IF('Games &amp; Picks'!$E22="x","",IF('Games &amp; Picks'!$E22='Games &amp; Picks'!AF22,SUM(AB21,1),0)))</f>
        <v>0</v>
      </c>
      <c r="AC22">
        <f>IF('Games &amp; Picks'!AG$1="","",IF('Games &amp; Picks'!$E22="x","",IF('Games &amp; Picks'!$E22='Games &amp; Picks'!AG22,SUM(AC21,1),0)))</f>
        <v>0</v>
      </c>
      <c r="AD22">
        <f>IF('Games &amp; Picks'!AH$1="","",IF('Games &amp; Picks'!$E22="x","",IF('Games &amp; Picks'!$E22='Games &amp; Picks'!AH22,SUM(AD21,1),0)))</f>
        <v>0</v>
      </c>
      <c r="AE22">
        <f>IF('Games &amp; Picks'!AI$1="","",IF('Games &amp; Picks'!$E22="x","",IF('Games &amp; Picks'!$E22='Games &amp; Picks'!AI22,SUM(AE21,1),0)))</f>
        <v>2</v>
      </c>
      <c r="AF22">
        <f>IF('Games &amp; Picks'!AJ$1="","",IF('Games &amp; Picks'!$E22="x","",IF('Games &amp; Picks'!$E22='Games &amp; Picks'!AJ22,SUM(AF21,1),0)))</f>
        <v>0</v>
      </c>
      <c r="AG22">
        <f>IF('Games &amp; Picks'!AK$1="","",IF('Games &amp; Picks'!$E22="x","",IF('Games &amp; Picks'!$E22='Games &amp; Picks'!AK22,SUM(AG21,1),0)))</f>
        <v>1</v>
      </c>
      <c r="AH22">
        <f>IF('Games &amp; Picks'!AL$1="","",IF('Games &amp; Picks'!$E22="x","",IF('Games &amp; Picks'!$E22='Games &amp; Picks'!AL22,SUM(AH21,1),0)))</f>
        <v>0</v>
      </c>
      <c r="AI22">
        <f>IF('Games &amp; Picks'!AM$1="","",IF('Games &amp; Picks'!$E22="x","",IF('Games &amp; Picks'!$E22='Games &amp; Picks'!AM22,SUM(AI21,1),0)))</f>
        <v>0</v>
      </c>
      <c r="AJ22">
        <f>IF('Games &amp; Picks'!AN$1="","",IF('Games &amp; Picks'!$E22="x","",IF('Games &amp; Picks'!$E22='Games &amp; Picks'!AN22,SUM(AJ21,1),0)))</f>
        <v>0</v>
      </c>
      <c r="AK22">
        <f>IF('Games &amp; Picks'!AO$1="","",IF('Games &amp; Picks'!$E22="x","",IF('Games &amp; Picks'!$E22='Games &amp; Picks'!AO22,SUM(AK21,1),0)))</f>
        <v>0</v>
      </c>
      <c r="AL22">
        <f>IF('Games &amp; Picks'!AP$1="","",IF('Games &amp; Picks'!$E22="x","",IF('Games &amp; Picks'!$E22='Games &amp; Picks'!AP22,SUM(AL21,1),0)))</f>
        <v>2</v>
      </c>
      <c r="AM22" t="str">
        <f>IF('Games &amp; Picks'!AQ$1="","",IF('Games &amp; Picks'!$E22="x","",IF('Games &amp; Picks'!$E22='Games &amp; Picks'!AQ22,SUM(AM21,1),0)))</f>
        <v/>
      </c>
      <c r="AN22" t="str">
        <f>IF('Games &amp; Picks'!AR$1="","",IF('Games &amp; Picks'!$E22="x","",IF('Games &amp; Picks'!$E22='Games &amp; Picks'!AR22,SUM(AN21,1),0)))</f>
        <v/>
      </c>
      <c r="AO22" t="str">
        <f>IF('Games &amp; Picks'!AS$1="","",IF('Games &amp; Picks'!$E22="x","",IF('Games &amp; Picks'!$E22='Games &amp; Picks'!AS22,SUM(AO21,1),0)))</f>
        <v/>
      </c>
      <c r="AP22" t="str">
        <f>IF('Games &amp; Picks'!AT$1="","",IF('Games &amp; Picks'!$E22="x","",IF('Games &amp; Picks'!$E22='Games &amp; Picks'!AT22,SUM(AP21,1),0)))</f>
        <v/>
      </c>
      <c r="AQ22" t="str">
        <f>IF('Games &amp; Picks'!AU$1="","",IF('Games &amp; Picks'!$E22="x","",IF('Games &amp; Picks'!$E22='Games &amp; Picks'!AU22,SUM(AQ21,1),0)))</f>
        <v/>
      </c>
      <c r="AR22" t="str">
        <f>IF('Games &amp; Picks'!AV$1="","",IF('Games &amp; Picks'!$E22="x","",IF('Games &amp; Picks'!$E22='Games &amp; Picks'!AV22,SUM(AR21,1),0)))</f>
        <v/>
      </c>
      <c r="AS22" t="str">
        <f>IF('Games &amp; Picks'!AW$1="","",IF('Games &amp; Picks'!$E22="x","",IF('Games &amp; Picks'!$E22='Games &amp; Picks'!AW22,SUM(AS21,1),0)))</f>
        <v/>
      </c>
      <c r="AT22" t="str">
        <f>IF('Games &amp; Picks'!AX$1="","",IF('Games &amp; Picks'!$E22="x","",IF('Games &amp; Picks'!$E22='Games &amp; Picks'!AX22,SUM(AT21,1),0)))</f>
        <v/>
      </c>
      <c r="AU22" s="44"/>
    </row>
    <row r="23" spans="1:47" x14ac:dyDescent="0.2">
      <c r="A23" s="14" t="str">
        <f>'Games &amp; Picks'!A23</f>
        <v>Russell Athletic</v>
      </c>
      <c r="B23">
        <f>IF('Games &amp; Picks'!F$1="","",IF('Games &amp; Picks'!$E23="x","",IF('Games &amp; Picks'!$E23='Games &amp; Picks'!F23,SUM(B22,1),0)))</f>
        <v>0</v>
      </c>
      <c r="C23">
        <f>IF('Games &amp; Picks'!G$1="","",IF('Games &amp; Picks'!$E23="x","",IF('Games &amp; Picks'!$E23='Games &amp; Picks'!G23,SUM(C22,1),0)))</f>
        <v>0</v>
      </c>
      <c r="D23">
        <f>IF('Games &amp; Picks'!H$1="","",IF('Games &amp; Picks'!$E23="x","",IF('Games &amp; Picks'!$E23='Games &amp; Picks'!H23,SUM(D22,1),0)))</f>
        <v>0</v>
      </c>
      <c r="E23">
        <f>IF('Games &amp; Picks'!I$1="","",IF('Games &amp; Picks'!$E23="x","",IF('Games &amp; Picks'!$E23='Games &amp; Picks'!I23,SUM(E22,1),0)))</f>
        <v>0</v>
      </c>
      <c r="F23">
        <f>IF('Games &amp; Picks'!J$1="","",IF('Games &amp; Picks'!$E23="x","",IF('Games &amp; Picks'!$E23='Games &amp; Picks'!J23,SUM(F22,1),0)))</f>
        <v>0</v>
      </c>
      <c r="G23">
        <f>IF('Games &amp; Picks'!K$1="","",IF('Games &amp; Picks'!$E23="x","",IF('Games &amp; Picks'!$E23='Games &amp; Picks'!K23,SUM(G22,1),0)))</f>
        <v>0</v>
      </c>
      <c r="H23">
        <f>IF('Games &amp; Picks'!L$1="","",IF('Games &amp; Picks'!$E23="x","",IF('Games &amp; Picks'!$E23='Games &amp; Picks'!L23,SUM(H22,1),0)))</f>
        <v>0</v>
      </c>
      <c r="I23">
        <f>IF('Games &amp; Picks'!M$1="","",IF('Games &amp; Picks'!$E23="x","",IF('Games &amp; Picks'!$E23='Games &amp; Picks'!M23,SUM(I22,1),0)))</f>
        <v>0</v>
      </c>
      <c r="J23">
        <f>IF('Games &amp; Picks'!N$1="","",IF('Games &amp; Picks'!$E23="x","",IF('Games &amp; Picks'!$E23='Games &amp; Picks'!N23,SUM(J22,1),0)))</f>
        <v>0</v>
      </c>
      <c r="K23">
        <f>IF('Games &amp; Picks'!O$1="","",IF('Games &amp; Picks'!$E23="x","",IF('Games &amp; Picks'!$E23='Games &amp; Picks'!O23,SUM(K22,1),0)))</f>
        <v>1</v>
      </c>
      <c r="L23">
        <f>IF('Games &amp; Picks'!P$1="","",IF('Games &amp; Picks'!$E23="x","",IF('Games &amp; Picks'!$E23='Games &amp; Picks'!P23,SUM(L22,1),0)))</f>
        <v>1</v>
      </c>
      <c r="M23">
        <f>IF('Games &amp; Picks'!Q$1="","",IF('Games &amp; Picks'!$E23="x","",IF('Games &amp; Picks'!$E23='Games &amp; Picks'!Q23,SUM(M22,1),0)))</f>
        <v>1</v>
      </c>
      <c r="N23">
        <f>IF('Games &amp; Picks'!R$1="","",IF('Games &amp; Picks'!$E23="x","",IF('Games &amp; Picks'!$E23='Games &amp; Picks'!R23,SUM(N22,1),0)))</f>
        <v>1</v>
      </c>
      <c r="O23">
        <f>IF('Games &amp; Picks'!S$1="","",IF('Games &amp; Picks'!$E23="x","",IF('Games &amp; Picks'!$E23='Games &amp; Picks'!S23,SUM(O22,1),0)))</f>
        <v>0</v>
      </c>
      <c r="P23">
        <f>IF('Games &amp; Picks'!T$1="","",IF('Games &amp; Picks'!$E23="x","",IF('Games &amp; Picks'!$E23='Games &amp; Picks'!T23,SUM(P22,1),0)))</f>
        <v>0</v>
      </c>
      <c r="Q23">
        <f>IF('Games &amp; Picks'!U$1="","",IF('Games &amp; Picks'!$E23="x","",IF('Games &amp; Picks'!$E23='Games &amp; Picks'!U23,SUM(Q22,1),0)))</f>
        <v>1</v>
      </c>
      <c r="R23">
        <f>IF('Games &amp; Picks'!V$1="","",IF('Games &amp; Picks'!$E23="x","",IF('Games &amp; Picks'!$E23='Games &amp; Picks'!V23,SUM(R22,1),0)))</f>
        <v>0</v>
      </c>
      <c r="S23">
        <f>IF('Games &amp; Picks'!W$1="","",IF('Games &amp; Picks'!$E23="x","",IF('Games &amp; Picks'!$E23='Games &amp; Picks'!W23,SUM(S22,1),0)))</f>
        <v>1</v>
      </c>
      <c r="T23">
        <f>IF('Games &amp; Picks'!X$1="","",IF('Games &amp; Picks'!$E23="x","",IF('Games &amp; Picks'!$E23='Games &amp; Picks'!X23,SUM(T22,1),0)))</f>
        <v>0</v>
      </c>
      <c r="U23">
        <f>IF('Games &amp; Picks'!Y$1="","",IF('Games &amp; Picks'!$E23="x","",IF('Games &amp; Picks'!$E23='Games &amp; Picks'!Y23,SUM(U22,1),0)))</f>
        <v>0</v>
      </c>
      <c r="V23">
        <f>IF('Games &amp; Picks'!Z$1="","",IF('Games &amp; Picks'!$E23="x","",IF('Games &amp; Picks'!$E23='Games &amp; Picks'!Z23,SUM(V22,1),0)))</f>
        <v>0</v>
      </c>
      <c r="W23">
        <f>IF('Games &amp; Picks'!AA$1="","",IF('Games &amp; Picks'!$E23="x","",IF('Games &amp; Picks'!$E23='Games &amp; Picks'!AA23,SUM(W22,1),0)))</f>
        <v>1</v>
      </c>
      <c r="X23">
        <f>IF('Games &amp; Picks'!AB$1="","",IF('Games &amp; Picks'!$E23="x","",IF('Games &amp; Picks'!$E23='Games &amp; Picks'!AB23,SUM(X22,1),0)))</f>
        <v>0</v>
      </c>
      <c r="Y23">
        <f>IF('Games &amp; Picks'!AC$1="","",IF('Games &amp; Picks'!$E23="x","",IF('Games &amp; Picks'!$E23='Games &amp; Picks'!AC23,SUM(Y22,1),0)))</f>
        <v>0</v>
      </c>
      <c r="Z23">
        <f>IF('Games &amp; Picks'!AD$1="","",IF('Games &amp; Picks'!$E23="x","",IF('Games &amp; Picks'!$E23='Games &amp; Picks'!AD23,SUM(Z22,1),0)))</f>
        <v>0</v>
      </c>
      <c r="AA23">
        <f>IF('Games &amp; Picks'!AE$1="","",IF('Games &amp; Picks'!$E23="x","",IF('Games &amp; Picks'!$E23='Games &amp; Picks'!AE23,SUM(AA22,1),0)))</f>
        <v>0</v>
      </c>
      <c r="AB23">
        <f>IF('Games &amp; Picks'!AF$1="","",IF('Games &amp; Picks'!$E23="x","",IF('Games &amp; Picks'!$E23='Games &amp; Picks'!AF23,SUM(AB22,1),0)))</f>
        <v>0</v>
      </c>
      <c r="AC23">
        <f>IF('Games &amp; Picks'!AG$1="","",IF('Games &amp; Picks'!$E23="x","",IF('Games &amp; Picks'!$E23='Games &amp; Picks'!AG23,SUM(AC22,1),0)))</f>
        <v>0</v>
      </c>
      <c r="AD23">
        <f>IF('Games &amp; Picks'!AH$1="","",IF('Games &amp; Picks'!$E23="x","",IF('Games &amp; Picks'!$E23='Games &amp; Picks'!AH23,SUM(AD22,1),0)))</f>
        <v>0</v>
      </c>
      <c r="AE23">
        <f>IF('Games &amp; Picks'!AI$1="","",IF('Games &amp; Picks'!$E23="x","",IF('Games &amp; Picks'!$E23='Games &amp; Picks'!AI23,SUM(AE22,1),0)))</f>
        <v>0</v>
      </c>
      <c r="AF23">
        <f>IF('Games &amp; Picks'!AJ$1="","",IF('Games &amp; Picks'!$E23="x","",IF('Games &amp; Picks'!$E23='Games &amp; Picks'!AJ23,SUM(AF22,1),0)))</f>
        <v>0</v>
      </c>
      <c r="AG23">
        <f>IF('Games &amp; Picks'!AK$1="","",IF('Games &amp; Picks'!$E23="x","",IF('Games &amp; Picks'!$E23='Games &amp; Picks'!AK23,SUM(AG22,1),0)))</f>
        <v>2</v>
      </c>
      <c r="AH23">
        <f>IF('Games &amp; Picks'!AL$1="","",IF('Games &amp; Picks'!$E23="x","",IF('Games &amp; Picks'!$E23='Games &amp; Picks'!AL23,SUM(AH22,1),0)))</f>
        <v>0</v>
      </c>
      <c r="AI23">
        <f>IF('Games &amp; Picks'!AM$1="","",IF('Games &amp; Picks'!$E23="x","",IF('Games &amp; Picks'!$E23='Games &amp; Picks'!AM23,SUM(AI22,1),0)))</f>
        <v>1</v>
      </c>
      <c r="AJ23">
        <f>IF('Games &amp; Picks'!AN$1="","",IF('Games &amp; Picks'!$E23="x","",IF('Games &amp; Picks'!$E23='Games &amp; Picks'!AN23,SUM(AJ22,1),0)))</f>
        <v>1</v>
      </c>
      <c r="AK23">
        <f>IF('Games &amp; Picks'!AO$1="","",IF('Games &amp; Picks'!$E23="x","",IF('Games &amp; Picks'!$E23='Games &amp; Picks'!AO23,SUM(AK22,1),0)))</f>
        <v>1</v>
      </c>
      <c r="AL23">
        <f>IF('Games &amp; Picks'!AP$1="","",IF('Games &amp; Picks'!$E23="x","",IF('Games &amp; Picks'!$E23='Games &amp; Picks'!AP23,SUM(AL22,1),0)))</f>
        <v>3</v>
      </c>
      <c r="AM23" t="str">
        <f>IF('Games &amp; Picks'!AQ$1="","",IF('Games &amp; Picks'!$E23="x","",IF('Games &amp; Picks'!$E23='Games &amp; Picks'!AQ23,SUM(AM22,1),0)))</f>
        <v/>
      </c>
      <c r="AN23" t="str">
        <f>IF('Games &amp; Picks'!AR$1="","",IF('Games &amp; Picks'!$E23="x","",IF('Games &amp; Picks'!$E23='Games &amp; Picks'!AR23,SUM(AN22,1),0)))</f>
        <v/>
      </c>
      <c r="AO23" t="str">
        <f>IF('Games &amp; Picks'!AS$1="","",IF('Games &amp; Picks'!$E23="x","",IF('Games &amp; Picks'!$E23='Games &amp; Picks'!AS23,SUM(AO22,1),0)))</f>
        <v/>
      </c>
      <c r="AP23" t="str">
        <f>IF('Games &amp; Picks'!AT$1="","",IF('Games &amp; Picks'!$E23="x","",IF('Games &amp; Picks'!$E23='Games &amp; Picks'!AT23,SUM(AP22,1),0)))</f>
        <v/>
      </c>
      <c r="AQ23" t="str">
        <f>IF('Games &amp; Picks'!AU$1="","",IF('Games &amp; Picks'!$E23="x","",IF('Games &amp; Picks'!$E23='Games &amp; Picks'!AU23,SUM(AQ22,1),0)))</f>
        <v/>
      </c>
      <c r="AR23" t="str">
        <f>IF('Games &amp; Picks'!AV$1="","",IF('Games &amp; Picks'!$E23="x","",IF('Games &amp; Picks'!$E23='Games &amp; Picks'!AV23,SUM(AR22,1),0)))</f>
        <v/>
      </c>
      <c r="AS23" t="str">
        <f>IF('Games &amp; Picks'!AW$1="","",IF('Games &amp; Picks'!$E23="x","",IF('Games &amp; Picks'!$E23='Games &amp; Picks'!AW23,SUM(AS22,1),0)))</f>
        <v/>
      </c>
      <c r="AT23" t="str">
        <f>IF('Games &amp; Picks'!AX$1="","",IF('Games &amp; Picks'!$E23="x","",IF('Games &amp; Picks'!$E23='Games &amp; Picks'!AX23,SUM(AT22,1),0)))</f>
        <v/>
      </c>
      <c r="AU23" s="44"/>
    </row>
    <row r="24" spans="1:47" x14ac:dyDescent="0.2">
      <c r="A24" s="14" t="str">
        <f>'Games &amp; Picks'!A24</f>
        <v>Foster Farms</v>
      </c>
      <c r="B24">
        <f>IF('Games &amp; Picks'!F$1="","",IF('Games &amp; Picks'!$E24="x","",IF('Games &amp; Picks'!$E24='Games &amp; Picks'!F24,SUM(B23,1),0)))</f>
        <v>0</v>
      </c>
      <c r="C24">
        <f>IF('Games &amp; Picks'!G$1="","",IF('Games &amp; Picks'!$E24="x","",IF('Games &amp; Picks'!$E24='Games &amp; Picks'!G24,SUM(C23,1),0)))</f>
        <v>1</v>
      </c>
      <c r="D24">
        <f>IF('Games &amp; Picks'!H$1="","",IF('Games &amp; Picks'!$E24="x","",IF('Games &amp; Picks'!$E24='Games &amp; Picks'!H24,SUM(D23,1),0)))</f>
        <v>1</v>
      </c>
      <c r="E24">
        <f>IF('Games &amp; Picks'!I$1="","",IF('Games &amp; Picks'!$E24="x","",IF('Games &amp; Picks'!$E24='Games &amp; Picks'!I24,SUM(E23,1),0)))</f>
        <v>0</v>
      </c>
      <c r="F24">
        <f>IF('Games &amp; Picks'!J$1="","",IF('Games &amp; Picks'!$E24="x","",IF('Games &amp; Picks'!$E24='Games &amp; Picks'!J24,SUM(F23,1),0)))</f>
        <v>1</v>
      </c>
      <c r="G24">
        <f>IF('Games &amp; Picks'!K$1="","",IF('Games &amp; Picks'!$E24="x","",IF('Games &amp; Picks'!$E24='Games &amp; Picks'!K24,SUM(G23,1),0)))</f>
        <v>0</v>
      </c>
      <c r="H24">
        <f>IF('Games &amp; Picks'!L$1="","",IF('Games &amp; Picks'!$E24="x","",IF('Games &amp; Picks'!$E24='Games &amp; Picks'!L24,SUM(H23,1),0)))</f>
        <v>1</v>
      </c>
      <c r="I24">
        <f>IF('Games &amp; Picks'!M$1="","",IF('Games &amp; Picks'!$E24="x","",IF('Games &amp; Picks'!$E24='Games &amp; Picks'!M24,SUM(I23,1),0)))</f>
        <v>1</v>
      </c>
      <c r="J24">
        <f>IF('Games &amp; Picks'!N$1="","",IF('Games &amp; Picks'!$E24="x","",IF('Games &amp; Picks'!$E24='Games &amp; Picks'!N24,SUM(J23,1),0)))</f>
        <v>1</v>
      </c>
      <c r="K24">
        <f>IF('Games &amp; Picks'!O$1="","",IF('Games &amp; Picks'!$E24="x","",IF('Games &amp; Picks'!$E24='Games &amp; Picks'!O24,SUM(K23,1),0)))</f>
        <v>2</v>
      </c>
      <c r="L24">
        <f>IF('Games &amp; Picks'!P$1="","",IF('Games &amp; Picks'!$E24="x","",IF('Games &amp; Picks'!$E24='Games &amp; Picks'!P24,SUM(L23,1),0)))</f>
        <v>2</v>
      </c>
      <c r="M24">
        <f>IF('Games &amp; Picks'!Q$1="","",IF('Games &amp; Picks'!$E24="x","",IF('Games &amp; Picks'!$E24='Games &amp; Picks'!Q24,SUM(M23,1),0)))</f>
        <v>2</v>
      </c>
      <c r="N24">
        <f>IF('Games &amp; Picks'!R$1="","",IF('Games &amp; Picks'!$E24="x","",IF('Games &amp; Picks'!$E24='Games &amp; Picks'!R24,SUM(N23,1),0)))</f>
        <v>0</v>
      </c>
      <c r="O24">
        <f>IF('Games &amp; Picks'!S$1="","",IF('Games &amp; Picks'!$E24="x","",IF('Games &amp; Picks'!$E24='Games &amp; Picks'!S24,SUM(O23,1),0)))</f>
        <v>1</v>
      </c>
      <c r="P24">
        <f>IF('Games &amp; Picks'!T$1="","",IF('Games &amp; Picks'!$E24="x","",IF('Games &amp; Picks'!$E24='Games &amp; Picks'!T24,SUM(P23,1),0)))</f>
        <v>1</v>
      </c>
      <c r="Q24">
        <f>IF('Games &amp; Picks'!U$1="","",IF('Games &amp; Picks'!$E24="x","",IF('Games &amp; Picks'!$E24='Games &amp; Picks'!U24,SUM(Q23,1),0)))</f>
        <v>2</v>
      </c>
      <c r="R24">
        <f>IF('Games &amp; Picks'!V$1="","",IF('Games &amp; Picks'!$E24="x","",IF('Games &amp; Picks'!$E24='Games &amp; Picks'!V24,SUM(R23,1),0)))</f>
        <v>1</v>
      </c>
      <c r="S24">
        <f>IF('Games &amp; Picks'!W$1="","",IF('Games &amp; Picks'!$E24="x","",IF('Games &amp; Picks'!$E24='Games &amp; Picks'!W24,SUM(S23,1),0)))</f>
        <v>2</v>
      </c>
      <c r="T24">
        <f>IF('Games &amp; Picks'!X$1="","",IF('Games &amp; Picks'!$E24="x","",IF('Games &amp; Picks'!$E24='Games &amp; Picks'!X24,SUM(T23,1),0)))</f>
        <v>1</v>
      </c>
      <c r="U24">
        <f>IF('Games &amp; Picks'!Y$1="","",IF('Games &amp; Picks'!$E24="x","",IF('Games &amp; Picks'!$E24='Games &amp; Picks'!Y24,SUM(U23,1),0)))</f>
        <v>1</v>
      </c>
      <c r="V24">
        <f>IF('Games &amp; Picks'!Z$1="","",IF('Games &amp; Picks'!$E24="x","",IF('Games &amp; Picks'!$E24='Games &amp; Picks'!Z24,SUM(V23,1),0)))</f>
        <v>1</v>
      </c>
      <c r="W24">
        <f>IF('Games &amp; Picks'!AA$1="","",IF('Games &amp; Picks'!$E24="x","",IF('Games &amp; Picks'!$E24='Games &amp; Picks'!AA24,SUM(W23,1),0)))</f>
        <v>2</v>
      </c>
      <c r="X24">
        <f>IF('Games &amp; Picks'!AB$1="","",IF('Games &amp; Picks'!$E24="x","",IF('Games &amp; Picks'!$E24='Games &amp; Picks'!AB24,SUM(X23,1),0)))</f>
        <v>1</v>
      </c>
      <c r="Y24">
        <f>IF('Games &amp; Picks'!AC$1="","",IF('Games &amp; Picks'!$E24="x","",IF('Games &amp; Picks'!$E24='Games &amp; Picks'!AC24,SUM(Y23,1),0)))</f>
        <v>1</v>
      </c>
      <c r="Z24">
        <f>IF('Games &amp; Picks'!AD$1="","",IF('Games &amp; Picks'!$E24="x","",IF('Games &amp; Picks'!$E24='Games &amp; Picks'!AD24,SUM(Z23,1),0)))</f>
        <v>1</v>
      </c>
      <c r="AA24">
        <f>IF('Games &amp; Picks'!AE$1="","",IF('Games &amp; Picks'!$E24="x","",IF('Games &amp; Picks'!$E24='Games &amp; Picks'!AE24,SUM(AA23,1),0)))</f>
        <v>1</v>
      </c>
      <c r="AB24">
        <f>IF('Games &amp; Picks'!AF$1="","",IF('Games &amp; Picks'!$E24="x","",IF('Games &amp; Picks'!$E24='Games &amp; Picks'!AF24,SUM(AB23,1),0)))</f>
        <v>1</v>
      </c>
      <c r="AC24">
        <f>IF('Games &amp; Picks'!AG$1="","",IF('Games &amp; Picks'!$E24="x","",IF('Games &amp; Picks'!$E24='Games &amp; Picks'!AG24,SUM(AC23,1),0)))</f>
        <v>1</v>
      </c>
      <c r="AD24">
        <f>IF('Games &amp; Picks'!AH$1="","",IF('Games &amp; Picks'!$E24="x","",IF('Games &amp; Picks'!$E24='Games &amp; Picks'!AH24,SUM(AD23,1),0)))</f>
        <v>1</v>
      </c>
      <c r="AE24">
        <f>IF('Games &amp; Picks'!AI$1="","",IF('Games &amp; Picks'!$E24="x","",IF('Games &amp; Picks'!$E24='Games &amp; Picks'!AI24,SUM(AE23,1),0)))</f>
        <v>1</v>
      </c>
      <c r="AF24">
        <f>IF('Games &amp; Picks'!AJ$1="","",IF('Games &amp; Picks'!$E24="x","",IF('Games &amp; Picks'!$E24='Games &amp; Picks'!AJ24,SUM(AF23,1),0)))</f>
        <v>1</v>
      </c>
      <c r="AG24">
        <f>IF('Games &amp; Picks'!AK$1="","",IF('Games &amp; Picks'!$E24="x","",IF('Games &amp; Picks'!$E24='Games &amp; Picks'!AK24,SUM(AG23,1),0)))</f>
        <v>0</v>
      </c>
      <c r="AH24">
        <f>IF('Games &amp; Picks'!AL$1="","",IF('Games &amp; Picks'!$E24="x","",IF('Games &amp; Picks'!$E24='Games &amp; Picks'!AL24,SUM(AH23,1),0)))</f>
        <v>1</v>
      </c>
      <c r="AI24">
        <f>IF('Games &amp; Picks'!AM$1="","",IF('Games &amp; Picks'!$E24="x","",IF('Games &amp; Picks'!$E24='Games &amp; Picks'!AM24,SUM(AI23,1),0)))</f>
        <v>0</v>
      </c>
      <c r="AJ24">
        <f>IF('Games &amp; Picks'!AN$1="","",IF('Games &amp; Picks'!$E24="x","",IF('Games &amp; Picks'!$E24='Games &amp; Picks'!AN24,SUM(AJ23,1),0)))</f>
        <v>2</v>
      </c>
      <c r="AK24">
        <f>IF('Games &amp; Picks'!AO$1="","",IF('Games &amp; Picks'!$E24="x","",IF('Games &amp; Picks'!$E24='Games &amp; Picks'!AO24,SUM(AK23,1),0)))</f>
        <v>2</v>
      </c>
      <c r="AL24">
        <f>IF('Games &amp; Picks'!AP$1="","",IF('Games &amp; Picks'!$E24="x","",IF('Games &amp; Picks'!$E24='Games &amp; Picks'!AP24,SUM(AL23,1),0)))</f>
        <v>4</v>
      </c>
      <c r="AM24" t="str">
        <f>IF('Games &amp; Picks'!AQ$1="","",IF('Games &amp; Picks'!$E24="x","",IF('Games &amp; Picks'!$E24='Games &amp; Picks'!AQ24,SUM(AM23,1),0)))</f>
        <v/>
      </c>
      <c r="AN24" t="str">
        <f>IF('Games &amp; Picks'!AR$1="","",IF('Games &amp; Picks'!$E24="x","",IF('Games &amp; Picks'!$E24='Games &amp; Picks'!AR24,SUM(AN23,1),0)))</f>
        <v/>
      </c>
      <c r="AO24" t="str">
        <f>IF('Games &amp; Picks'!AS$1="","",IF('Games &amp; Picks'!$E24="x","",IF('Games &amp; Picks'!$E24='Games &amp; Picks'!AS24,SUM(AO23,1),0)))</f>
        <v/>
      </c>
      <c r="AP24" t="str">
        <f>IF('Games &amp; Picks'!AT$1="","",IF('Games &amp; Picks'!$E24="x","",IF('Games &amp; Picks'!$E24='Games &amp; Picks'!AT24,SUM(AP23,1),0)))</f>
        <v/>
      </c>
      <c r="AQ24" t="str">
        <f>IF('Games &amp; Picks'!AU$1="","",IF('Games &amp; Picks'!$E24="x","",IF('Games &amp; Picks'!$E24='Games &amp; Picks'!AU24,SUM(AQ23,1),0)))</f>
        <v/>
      </c>
      <c r="AR24" t="str">
        <f>IF('Games &amp; Picks'!AV$1="","",IF('Games &amp; Picks'!$E24="x","",IF('Games &amp; Picks'!$E24='Games &amp; Picks'!AV24,SUM(AR23,1),0)))</f>
        <v/>
      </c>
      <c r="AS24" t="str">
        <f>IF('Games &amp; Picks'!AW$1="","",IF('Games &amp; Picks'!$E24="x","",IF('Games &amp; Picks'!$E24='Games &amp; Picks'!AW24,SUM(AS23,1),0)))</f>
        <v/>
      </c>
      <c r="AT24" t="str">
        <f>IF('Games &amp; Picks'!AX$1="","",IF('Games &amp; Picks'!$E24="x","",IF('Games &amp; Picks'!$E24='Games &amp; Picks'!AX24,SUM(AT23,1),0)))</f>
        <v/>
      </c>
      <c r="AU24" s="44"/>
    </row>
    <row r="25" spans="1:47" x14ac:dyDescent="0.2">
      <c r="A25" s="14" t="str">
        <f>'Games &amp; Picks'!A25</f>
        <v>Texas</v>
      </c>
      <c r="B25">
        <f>IF('Games &amp; Picks'!F$1="","",IF('Games &amp; Picks'!$E25="x","",IF('Games &amp; Picks'!$E25='Games &amp; Picks'!F25,SUM(B24,1),0)))</f>
        <v>0</v>
      </c>
      <c r="C25">
        <f>IF('Games &amp; Picks'!G$1="","",IF('Games &amp; Picks'!$E25="x","",IF('Games &amp; Picks'!$E25='Games &amp; Picks'!G25,SUM(C24,1),0)))</f>
        <v>0</v>
      </c>
      <c r="D25">
        <f>IF('Games &amp; Picks'!H$1="","",IF('Games &amp; Picks'!$E25="x","",IF('Games &amp; Picks'!$E25='Games &amp; Picks'!H25,SUM(D24,1),0)))</f>
        <v>0</v>
      </c>
      <c r="E25">
        <f>IF('Games &amp; Picks'!I$1="","",IF('Games &amp; Picks'!$E25="x","",IF('Games &amp; Picks'!$E25='Games &amp; Picks'!I25,SUM(E24,1),0)))</f>
        <v>0</v>
      </c>
      <c r="F25">
        <f>IF('Games &amp; Picks'!J$1="","",IF('Games &amp; Picks'!$E25="x","",IF('Games &amp; Picks'!$E25='Games &amp; Picks'!J25,SUM(F24,1),0)))</f>
        <v>0</v>
      </c>
      <c r="G25">
        <f>IF('Games &amp; Picks'!K$1="","",IF('Games &amp; Picks'!$E25="x","",IF('Games &amp; Picks'!$E25='Games &amp; Picks'!K25,SUM(G24,1),0)))</f>
        <v>0</v>
      </c>
      <c r="H25">
        <f>IF('Games &amp; Picks'!L$1="","",IF('Games &amp; Picks'!$E25="x","",IF('Games &amp; Picks'!$E25='Games &amp; Picks'!L25,SUM(H24,1),0)))</f>
        <v>0</v>
      </c>
      <c r="I25">
        <f>IF('Games &amp; Picks'!M$1="","",IF('Games &amp; Picks'!$E25="x","",IF('Games &amp; Picks'!$E25='Games &amp; Picks'!M25,SUM(I24,1),0)))</f>
        <v>2</v>
      </c>
      <c r="J25">
        <f>IF('Games &amp; Picks'!N$1="","",IF('Games &amp; Picks'!$E25="x","",IF('Games &amp; Picks'!$E25='Games &amp; Picks'!N25,SUM(J24,1),0)))</f>
        <v>0</v>
      </c>
      <c r="K25">
        <f>IF('Games &amp; Picks'!O$1="","",IF('Games &amp; Picks'!$E25="x","",IF('Games &amp; Picks'!$E25='Games &amp; Picks'!O25,SUM(K24,1),0)))</f>
        <v>0</v>
      </c>
      <c r="L25">
        <f>IF('Games &amp; Picks'!P$1="","",IF('Games &amp; Picks'!$E25="x","",IF('Games &amp; Picks'!$E25='Games &amp; Picks'!P25,SUM(L24,1),0)))</f>
        <v>0</v>
      </c>
      <c r="M25">
        <f>IF('Games &amp; Picks'!Q$1="","",IF('Games &amp; Picks'!$E25="x","",IF('Games &amp; Picks'!$E25='Games &amp; Picks'!Q25,SUM(M24,1),0)))</f>
        <v>0</v>
      </c>
      <c r="N25">
        <f>IF('Games &amp; Picks'!R$1="","",IF('Games &amp; Picks'!$E25="x","",IF('Games &amp; Picks'!$E25='Games &amp; Picks'!R25,SUM(N24,1),0)))</f>
        <v>0</v>
      </c>
      <c r="O25">
        <f>IF('Games &amp; Picks'!S$1="","",IF('Games &amp; Picks'!$E25="x","",IF('Games &amp; Picks'!$E25='Games &amp; Picks'!S25,SUM(O24,1),0)))</f>
        <v>0</v>
      </c>
      <c r="P25">
        <f>IF('Games &amp; Picks'!T$1="","",IF('Games &amp; Picks'!$E25="x","",IF('Games &amp; Picks'!$E25='Games &amp; Picks'!T25,SUM(P24,1),0)))</f>
        <v>0</v>
      </c>
      <c r="Q25">
        <f>IF('Games &amp; Picks'!U$1="","",IF('Games &amp; Picks'!$E25="x","",IF('Games &amp; Picks'!$E25='Games &amp; Picks'!U25,SUM(Q24,1),0)))</f>
        <v>0</v>
      </c>
      <c r="R25">
        <f>IF('Games &amp; Picks'!V$1="","",IF('Games &amp; Picks'!$E25="x","",IF('Games &amp; Picks'!$E25='Games &amp; Picks'!V25,SUM(R24,1),0)))</f>
        <v>0</v>
      </c>
      <c r="S25">
        <f>IF('Games &amp; Picks'!W$1="","",IF('Games &amp; Picks'!$E25="x","",IF('Games &amp; Picks'!$E25='Games &amp; Picks'!W25,SUM(S24,1),0)))</f>
        <v>0</v>
      </c>
      <c r="T25">
        <f>IF('Games &amp; Picks'!X$1="","",IF('Games &amp; Picks'!$E25="x","",IF('Games &amp; Picks'!$E25='Games &amp; Picks'!X25,SUM(T24,1),0)))</f>
        <v>0</v>
      </c>
      <c r="U25">
        <f>IF('Games &amp; Picks'!Y$1="","",IF('Games &amp; Picks'!$E25="x","",IF('Games &amp; Picks'!$E25='Games &amp; Picks'!Y25,SUM(U24,1),0)))</f>
        <v>2</v>
      </c>
      <c r="V25">
        <f>IF('Games &amp; Picks'!Z$1="","",IF('Games &amp; Picks'!$E25="x","",IF('Games &amp; Picks'!$E25='Games &amp; Picks'!Z25,SUM(V24,1),0)))</f>
        <v>0</v>
      </c>
      <c r="W25">
        <f>IF('Games &amp; Picks'!AA$1="","",IF('Games &amp; Picks'!$E25="x","",IF('Games &amp; Picks'!$E25='Games &amp; Picks'!AA25,SUM(W24,1),0)))</f>
        <v>0</v>
      </c>
      <c r="X25">
        <f>IF('Games &amp; Picks'!AB$1="","",IF('Games &amp; Picks'!$E25="x","",IF('Games &amp; Picks'!$E25='Games &amp; Picks'!AB25,SUM(X24,1),0)))</f>
        <v>0</v>
      </c>
      <c r="Y25">
        <f>IF('Games &amp; Picks'!AC$1="","",IF('Games &amp; Picks'!$E25="x","",IF('Games &amp; Picks'!$E25='Games &amp; Picks'!AC25,SUM(Y24,1),0)))</f>
        <v>0</v>
      </c>
      <c r="Z25">
        <f>IF('Games &amp; Picks'!AD$1="","",IF('Games &amp; Picks'!$E25="x","",IF('Games &amp; Picks'!$E25='Games &amp; Picks'!AD25,SUM(Z24,1),0)))</f>
        <v>0</v>
      </c>
      <c r="AA25">
        <f>IF('Games &amp; Picks'!AE$1="","",IF('Games &amp; Picks'!$E25="x","",IF('Games &amp; Picks'!$E25='Games &amp; Picks'!AE25,SUM(AA24,1),0)))</f>
        <v>0</v>
      </c>
      <c r="AB25">
        <f>IF('Games &amp; Picks'!AF$1="","",IF('Games &amp; Picks'!$E25="x","",IF('Games &amp; Picks'!$E25='Games &amp; Picks'!AF25,SUM(AB24,1),0)))</f>
        <v>2</v>
      </c>
      <c r="AC25">
        <f>IF('Games &amp; Picks'!AG$1="","",IF('Games &amp; Picks'!$E25="x","",IF('Games &amp; Picks'!$E25='Games &amp; Picks'!AG25,SUM(AC24,1),0)))</f>
        <v>0</v>
      </c>
      <c r="AD25">
        <f>IF('Games &amp; Picks'!AH$1="","",IF('Games &amp; Picks'!$E25="x","",IF('Games &amp; Picks'!$E25='Games &amp; Picks'!AH25,SUM(AD24,1),0)))</f>
        <v>0</v>
      </c>
      <c r="AE25">
        <f>IF('Games &amp; Picks'!AI$1="","",IF('Games &amp; Picks'!$E25="x","",IF('Games &amp; Picks'!$E25='Games &amp; Picks'!AI25,SUM(AE24,1),0)))</f>
        <v>0</v>
      </c>
      <c r="AF25">
        <f>IF('Games &amp; Picks'!AJ$1="","",IF('Games &amp; Picks'!$E25="x","",IF('Games &amp; Picks'!$E25='Games &amp; Picks'!AJ25,SUM(AF24,1),0)))</f>
        <v>0</v>
      </c>
      <c r="AG25">
        <f>IF('Games &amp; Picks'!AK$1="","",IF('Games &amp; Picks'!$E25="x","",IF('Games &amp; Picks'!$E25='Games &amp; Picks'!AK25,SUM(AG24,1),0)))</f>
        <v>0</v>
      </c>
      <c r="AH25">
        <f>IF('Games &amp; Picks'!AL$1="","",IF('Games &amp; Picks'!$E25="x","",IF('Games &amp; Picks'!$E25='Games &amp; Picks'!AL25,SUM(AH24,1),0)))</f>
        <v>2</v>
      </c>
      <c r="AI25">
        <f>IF('Games &amp; Picks'!AM$1="","",IF('Games &amp; Picks'!$E25="x","",IF('Games &amp; Picks'!$E25='Games &amp; Picks'!AM25,SUM(AI24,1),0)))</f>
        <v>0</v>
      </c>
      <c r="AJ25">
        <f>IF('Games &amp; Picks'!AN$1="","",IF('Games &amp; Picks'!$E25="x","",IF('Games &amp; Picks'!$E25='Games &amp; Picks'!AN25,SUM(AJ24,1),0)))</f>
        <v>3</v>
      </c>
      <c r="AK25">
        <f>IF('Games &amp; Picks'!AO$1="","",IF('Games &amp; Picks'!$E25="x","",IF('Games &amp; Picks'!$E25='Games &amp; Picks'!AO25,SUM(AK24,1),0)))</f>
        <v>0</v>
      </c>
      <c r="AL25">
        <f>IF('Games &amp; Picks'!AP$1="","",IF('Games &amp; Picks'!$E25="x","",IF('Games &amp; Picks'!$E25='Games &amp; Picks'!AP25,SUM(AL24,1),0)))</f>
        <v>0</v>
      </c>
      <c r="AM25" t="str">
        <f>IF('Games &amp; Picks'!AQ$1="","",IF('Games &amp; Picks'!$E25="x","",IF('Games &amp; Picks'!$E25='Games &amp; Picks'!AQ25,SUM(AM24,1),0)))</f>
        <v/>
      </c>
      <c r="AN25" t="str">
        <f>IF('Games &amp; Picks'!AR$1="","",IF('Games &amp; Picks'!$E25="x","",IF('Games &amp; Picks'!$E25='Games &amp; Picks'!AR25,SUM(AN24,1),0)))</f>
        <v/>
      </c>
      <c r="AO25" t="str">
        <f>IF('Games &amp; Picks'!AS$1="","",IF('Games &amp; Picks'!$E25="x","",IF('Games &amp; Picks'!$E25='Games &amp; Picks'!AS25,SUM(AO24,1),0)))</f>
        <v/>
      </c>
      <c r="AP25" t="str">
        <f>IF('Games &amp; Picks'!AT$1="","",IF('Games &amp; Picks'!$E25="x","",IF('Games &amp; Picks'!$E25='Games &amp; Picks'!AT25,SUM(AP24,1),0)))</f>
        <v/>
      </c>
      <c r="AQ25" t="str">
        <f>IF('Games &amp; Picks'!AU$1="","",IF('Games &amp; Picks'!$E25="x","",IF('Games &amp; Picks'!$E25='Games &amp; Picks'!AU25,SUM(AQ24,1),0)))</f>
        <v/>
      </c>
      <c r="AR25" t="str">
        <f>IF('Games &amp; Picks'!AV$1="","",IF('Games &amp; Picks'!$E25="x","",IF('Games &amp; Picks'!$E25='Games &amp; Picks'!AV25,SUM(AR24,1),0)))</f>
        <v/>
      </c>
      <c r="AS25" t="str">
        <f>IF('Games &amp; Picks'!AW$1="","",IF('Games &amp; Picks'!$E25="x","",IF('Games &amp; Picks'!$E25='Games &amp; Picks'!AW25,SUM(AS24,1),0)))</f>
        <v/>
      </c>
      <c r="AT25" t="str">
        <f>IF('Games &amp; Picks'!AX$1="","",IF('Games &amp; Picks'!$E25="x","",IF('Games &amp; Picks'!$E25='Games &amp; Picks'!AX25,SUM(AT24,1),0)))</f>
        <v/>
      </c>
      <c r="AU25" s="44"/>
    </row>
    <row r="26" spans="1:47" x14ac:dyDescent="0.2">
      <c r="A26" s="14" t="str">
        <f>'Games &amp; Picks'!A26</f>
        <v>Birmingham</v>
      </c>
      <c r="B26">
        <f>IF('Games &amp; Picks'!F$1="","",IF('Games &amp; Picks'!$E26="x","",IF('Games &amp; Picks'!$E26='Games &amp; Picks'!F26,SUM(B25,1),0)))</f>
        <v>1</v>
      </c>
      <c r="C26">
        <f>IF('Games &amp; Picks'!G$1="","",IF('Games &amp; Picks'!$E26="x","",IF('Games &amp; Picks'!$E26='Games &amp; Picks'!G26,SUM(C25,1),0)))</f>
        <v>1</v>
      </c>
      <c r="D26">
        <f>IF('Games &amp; Picks'!H$1="","",IF('Games &amp; Picks'!$E26="x","",IF('Games &amp; Picks'!$E26='Games &amp; Picks'!H26,SUM(D25,1),0)))</f>
        <v>1</v>
      </c>
      <c r="E26">
        <f>IF('Games &amp; Picks'!I$1="","",IF('Games &amp; Picks'!$E26="x","",IF('Games &amp; Picks'!$E26='Games &amp; Picks'!I26,SUM(E25,1),0)))</f>
        <v>1</v>
      </c>
      <c r="F26">
        <f>IF('Games &amp; Picks'!J$1="","",IF('Games &amp; Picks'!$E26="x","",IF('Games &amp; Picks'!$E26='Games &amp; Picks'!J26,SUM(F25,1),0)))</f>
        <v>1</v>
      </c>
      <c r="G26">
        <f>IF('Games &amp; Picks'!K$1="","",IF('Games &amp; Picks'!$E26="x","",IF('Games &amp; Picks'!$E26='Games &amp; Picks'!K26,SUM(G25,1),0)))</f>
        <v>1</v>
      </c>
      <c r="H26">
        <f>IF('Games &amp; Picks'!L$1="","",IF('Games &amp; Picks'!$E26="x","",IF('Games &amp; Picks'!$E26='Games &amp; Picks'!L26,SUM(H25,1),0)))</f>
        <v>1</v>
      </c>
      <c r="I26">
        <f>IF('Games &amp; Picks'!M$1="","",IF('Games &amp; Picks'!$E26="x","",IF('Games &amp; Picks'!$E26='Games &amp; Picks'!M26,SUM(I25,1),0)))</f>
        <v>3</v>
      </c>
      <c r="J26">
        <f>IF('Games &amp; Picks'!N$1="","",IF('Games &amp; Picks'!$E26="x","",IF('Games &amp; Picks'!$E26='Games &amp; Picks'!N26,SUM(J25,1),0)))</f>
        <v>0</v>
      </c>
      <c r="K26">
        <f>IF('Games &amp; Picks'!O$1="","",IF('Games &amp; Picks'!$E26="x","",IF('Games &amp; Picks'!$E26='Games &amp; Picks'!O26,SUM(K25,1),0)))</f>
        <v>0</v>
      </c>
      <c r="L26">
        <f>IF('Games &amp; Picks'!P$1="","",IF('Games &amp; Picks'!$E26="x","",IF('Games &amp; Picks'!$E26='Games &amp; Picks'!P26,SUM(L25,1),0)))</f>
        <v>1</v>
      </c>
      <c r="M26">
        <f>IF('Games &amp; Picks'!Q$1="","",IF('Games &amp; Picks'!$E26="x","",IF('Games &amp; Picks'!$E26='Games &amp; Picks'!Q26,SUM(M25,1),0)))</f>
        <v>1</v>
      </c>
      <c r="N26">
        <f>IF('Games &amp; Picks'!R$1="","",IF('Games &amp; Picks'!$E26="x","",IF('Games &amp; Picks'!$E26='Games &amp; Picks'!R26,SUM(N25,1),0)))</f>
        <v>0</v>
      </c>
      <c r="O26">
        <f>IF('Games &amp; Picks'!S$1="","",IF('Games &amp; Picks'!$E26="x","",IF('Games &amp; Picks'!$E26='Games &amp; Picks'!S26,SUM(O25,1),0)))</f>
        <v>0</v>
      </c>
      <c r="P26">
        <f>IF('Games &amp; Picks'!T$1="","",IF('Games &amp; Picks'!$E26="x","",IF('Games &amp; Picks'!$E26='Games &amp; Picks'!T26,SUM(P25,1),0)))</f>
        <v>1</v>
      </c>
      <c r="Q26">
        <f>IF('Games &amp; Picks'!U$1="","",IF('Games &amp; Picks'!$E26="x","",IF('Games &amp; Picks'!$E26='Games &amp; Picks'!U26,SUM(Q25,1),0)))</f>
        <v>1</v>
      </c>
      <c r="R26">
        <f>IF('Games &amp; Picks'!V$1="","",IF('Games &amp; Picks'!$E26="x","",IF('Games &amp; Picks'!$E26='Games &amp; Picks'!V26,SUM(R25,1),0)))</f>
        <v>0</v>
      </c>
      <c r="S26">
        <f>IF('Games &amp; Picks'!W$1="","",IF('Games &amp; Picks'!$E26="x","",IF('Games &amp; Picks'!$E26='Games &amp; Picks'!W26,SUM(S25,1),0)))</f>
        <v>1</v>
      </c>
      <c r="T26">
        <f>IF('Games &amp; Picks'!X$1="","",IF('Games &amp; Picks'!$E26="x","",IF('Games &amp; Picks'!$E26='Games &amp; Picks'!X26,SUM(T25,1),0)))</f>
        <v>0</v>
      </c>
      <c r="U26">
        <f>IF('Games &amp; Picks'!Y$1="","",IF('Games &amp; Picks'!$E26="x","",IF('Games &amp; Picks'!$E26='Games &amp; Picks'!Y26,SUM(U25,1),0)))</f>
        <v>0</v>
      </c>
      <c r="V26">
        <f>IF('Games &amp; Picks'!Z$1="","",IF('Games &amp; Picks'!$E26="x","",IF('Games &amp; Picks'!$E26='Games &amp; Picks'!Z26,SUM(V25,1),0)))</f>
        <v>1</v>
      </c>
      <c r="W26">
        <f>IF('Games &amp; Picks'!AA$1="","",IF('Games &amp; Picks'!$E26="x","",IF('Games &amp; Picks'!$E26='Games &amp; Picks'!AA26,SUM(W25,1),0)))</f>
        <v>1</v>
      </c>
      <c r="X26">
        <f>IF('Games &amp; Picks'!AB$1="","",IF('Games &amp; Picks'!$E26="x","",IF('Games &amp; Picks'!$E26='Games &amp; Picks'!AB26,SUM(X25,1),0)))</f>
        <v>0</v>
      </c>
      <c r="Y26">
        <f>IF('Games &amp; Picks'!AC$1="","",IF('Games &amp; Picks'!$E26="x","",IF('Games &amp; Picks'!$E26='Games &amp; Picks'!AC26,SUM(Y25,1),0)))</f>
        <v>1</v>
      </c>
      <c r="Z26">
        <f>IF('Games &amp; Picks'!AD$1="","",IF('Games &amp; Picks'!$E26="x","",IF('Games &amp; Picks'!$E26='Games &amp; Picks'!AD26,SUM(Z25,1),0)))</f>
        <v>1</v>
      </c>
      <c r="AA26">
        <f>IF('Games &amp; Picks'!AE$1="","",IF('Games &amp; Picks'!$E26="x","",IF('Games &amp; Picks'!$E26='Games &amp; Picks'!AE26,SUM(AA25,1),0)))</f>
        <v>1</v>
      </c>
      <c r="AB26">
        <f>IF('Games &amp; Picks'!AF$1="","",IF('Games &amp; Picks'!$E26="x","",IF('Games &amp; Picks'!$E26='Games &amp; Picks'!AF26,SUM(AB25,1),0)))</f>
        <v>3</v>
      </c>
      <c r="AC26">
        <f>IF('Games &amp; Picks'!AG$1="","",IF('Games &amp; Picks'!$E26="x","",IF('Games &amp; Picks'!$E26='Games &amp; Picks'!AG26,SUM(AC25,1),0)))</f>
        <v>1</v>
      </c>
      <c r="AD26">
        <f>IF('Games &amp; Picks'!AH$1="","",IF('Games &amp; Picks'!$E26="x","",IF('Games &amp; Picks'!$E26='Games &amp; Picks'!AH26,SUM(AD25,1),0)))</f>
        <v>1</v>
      </c>
      <c r="AE26">
        <f>IF('Games &amp; Picks'!AI$1="","",IF('Games &amp; Picks'!$E26="x","",IF('Games &amp; Picks'!$E26='Games &amp; Picks'!AI26,SUM(AE25,1),0)))</f>
        <v>0</v>
      </c>
      <c r="AF26">
        <f>IF('Games &amp; Picks'!AJ$1="","",IF('Games &amp; Picks'!$E26="x","",IF('Games &amp; Picks'!$E26='Games &amp; Picks'!AJ26,SUM(AF25,1),0)))</f>
        <v>1</v>
      </c>
      <c r="AG26">
        <f>IF('Games &amp; Picks'!AK$1="","",IF('Games &amp; Picks'!$E26="x","",IF('Games &amp; Picks'!$E26='Games &amp; Picks'!AK26,SUM(AG25,1),0)))</f>
        <v>1</v>
      </c>
      <c r="AH26">
        <f>IF('Games &amp; Picks'!AL$1="","",IF('Games &amp; Picks'!$E26="x","",IF('Games &amp; Picks'!$E26='Games &amp; Picks'!AL26,SUM(AH25,1),0)))</f>
        <v>0</v>
      </c>
      <c r="AI26">
        <f>IF('Games &amp; Picks'!AM$1="","",IF('Games &amp; Picks'!$E26="x","",IF('Games &amp; Picks'!$E26='Games &amp; Picks'!AM26,SUM(AI25,1),0)))</f>
        <v>0</v>
      </c>
      <c r="AJ26">
        <f>IF('Games &amp; Picks'!AN$1="","",IF('Games &amp; Picks'!$E26="x","",IF('Games &amp; Picks'!$E26='Games &amp; Picks'!AN26,SUM(AJ25,1),0)))</f>
        <v>4</v>
      </c>
      <c r="AK26">
        <f>IF('Games &amp; Picks'!AO$1="","",IF('Games &amp; Picks'!$E26="x","",IF('Games &amp; Picks'!$E26='Games &amp; Picks'!AO26,SUM(AK25,1),0)))</f>
        <v>0</v>
      </c>
      <c r="AL26">
        <f>IF('Games &amp; Picks'!AP$1="","",IF('Games &amp; Picks'!$E26="x","",IF('Games &amp; Picks'!$E26='Games &amp; Picks'!AP26,SUM(AL25,1),0)))</f>
        <v>1</v>
      </c>
      <c r="AM26" t="str">
        <f>IF('Games &amp; Picks'!AQ$1="","",IF('Games &amp; Picks'!$E26="x","",IF('Games &amp; Picks'!$E26='Games &amp; Picks'!AQ26,SUM(AM25,1),0)))</f>
        <v/>
      </c>
      <c r="AN26" t="str">
        <f>IF('Games &amp; Picks'!AR$1="","",IF('Games &amp; Picks'!$E26="x","",IF('Games &amp; Picks'!$E26='Games &amp; Picks'!AR26,SUM(AN25,1),0)))</f>
        <v/>
      </c>
      <c r="AO26" t="str">
        <f>IF('Games &amp; Picks'!AS$1="","",IF('Games &amp; Picks'!$E26="x","",IF('Games &amp; Picks'!$E26='Games &amp; Picks'!AS26,SUM(AO25,1),0)))</f>
        <v/>
      </c>
      <c r="AP26" t="str">
        <f>IF('Games &amp; Picks'!AT$1="","",IF('Games &amp; Picks'!$E26="x","",IF('Games &amp; Picks'!$E26='Games &amp; Picks'!AT26,SUM(AP25,1),0)))</f>
        <v/>
      </c>
      <c r="AQ26" t="str">
        <f>IF('Games &amp; Picks'!AU$1="","",IF('Games &amp; Picks'!$E26="x","",IF('Games &amp; Picks'!$E26='Games &amp; Picks'!AU26,SUM(AQ25,1),0)))</f>
        <v/>
      </c>
      <c r="AR26" t="str">
        <f>IF('Games &amp; Picks'!AV$1="","",IF('Games &amp; Picks'!$E26="x","",IF('Games &amp; Picks'!$E26='Games &amp; Picks'!AV26,SUM(AR25,1),0)))</f>
        <v/>
      </c>
      <c r="AS26" t="str">
        <f>IF('Games &amp; Picks'!AW$1="","",IF('Games &amp; Picks'!$E26="x","",IF('Games &amp; Picks'!$E26='Games &amp; Picks'!AW26,SUM(AS25,1),0)))</f>
        <v/>
      </c>
      <c r="AT26" t="str">
        <f>IF('Games &amp; Picks'!AX$1="","",IF('Games &amp; Picks'!$E26="x","",IF('Games &amp; Picks'!$E26='Games &amp; Picks'!AX26,SUM(AT25,1),0)))</f>
        <v/>
      </c>
      <c r="AU26" s="44"/>
    </row>
    <row r="27" spans="1:47" x14ac:dyDescent="0.2">
      <c r="A27" s="14" t="str">
        <f>'Games &amp; Picks'!A27</f>
        <v>Belk</v>
      </c>
      <c r="B27">
        <f>IF('Games &amp; Picks'!F$1="","",IF('Games &amp; Picks'!$E27="x","",IF('Games &amp; Picks'!$E27='Games &amp; Picks'!F27,SUM(B26,1),0)))</f>
        <v>0</v>
      </c>
      <c r="C27">
        <f>IF('Games &amp; Picks'!G$1="","",IF('Games &amp; Picks'!$E27="x","",IF('Games &amp; Picks'!$E27='Games &amp; Picks'!G27,SUM(C26,1),0)))</f>
        <v>2</v>
      </c>
      <c r="D27">
        <f>IF('Games &amp; Picks'!H$1="","",IF('Games &amp; Picks'!$E27="x","",IF('Games &amp; Picks'!$E27='Games &amp; Picks'!H27,SUM(D26,1),0)))</f>
        <v>2</v>
      </c>
      <c r="E27">
        <f>IF('Games &amp; Picks'!I$1="","",IF('Games &amp; Picks'!$E27="x","",IF('Games &amp; Picks'!$E27='Games &amp; Picks'!I27,SUM(E26,1),0)))</f>
        <v>2</v>
      </c>
      <c r="F27">
        <f>IF('Games &amp; Picks'!J$1="","",IF('Games &amp; Picks'!$E27="x","",IF('Games &amp; Picks'!$E27='Games &amp; Picks'!J27,SUM(F26,1),0)))</f>
        <v>2</v>
      </c>
      <c r="G27">
        <f>IF('Games &amp; Picks'!K$1="","",IF('Games &amp; Picks'!$E27="x","",IF('Games &amp; Picks'!$E27='Games &amp; Picks'!K27,SUM(G26,1),0)))</f>
        <v>2</v>
      </c>
      <c r="H27">
        <f>IF('Games &amp; Picks'!L$1="","",IF('Games &amp; Picks'!$E27="x","",IF('Games &amp; Picks'!$E27='Games &amp; Picks'!L27,SUM(H26,1),0)))</f>
        <v>2</v>
      </c>
      <c r="I27">
        <f>IF('Games &amp; Picks'!M$1="","",IF('Games &amp; Picks'!$E27="x","",IF('Games &amp; Picks'!$E27='Games &amp; Picks'!M27,SUM(I26,1),0)))</f>
        <v>4</v>
      </c>
      <c r="J27">
        <f>IF('Games &amp; Picks'!N$1="","",IF('Games &amp; Picks'!$E27="x","",IF('Games &amp; Picks'!$E27='Games &amp; Picks'!N27,SUM(J26,1),0)))</f>
        <v>0</v>
      </c>
      <c r="K27">
        <f>IF('Games &amp; Picks'!O$1="","",IF('Games &amp; Picks'!$E27="x","",IF('Games &amp; Picks'!$E27='Games &amp; Picks'!O27,SUM(K26,1),0)))</f>
        <v>1</v>
      </c>
      <c r="L27">
        <f>IF('Games &amp; Picks'!P$1="","",IF('Games &amp; Picks'!$E27="x","",IF('Games &amp; Picks'!$E27='Games &amp; Picks'!P27,SUM(L26,1),0)))</f>
        <v>2</v>
      </c>
      <c r="M27">
        <f>IF('Games &amp; Picks'!Q$1="","",IF('Games &amp; Picks'!$E27="x","",IF('Games &amp; Picks'!$E27='Games &amp; Picks'!Q27,SUM(M26,1),0)))</f>
        <v>2</v>
      </c>
      <c r="N27">
        <f>IF('Games &amp; Picks'!R$1="","",IF('Games &amp; Picks'!$E27="x","",IF('Games &amp; Picks'!$E27='Games &amp; Picks'!R27,SUM(N26,1),0)))</f>
        <v>1</v>
      </c>
      <c r="O27">
        <f>IF('Games &amp; Picks'!S$1="","",IF('Games &amp; Picks'!$E27="x","",IF('Games &amp; Picks'!$E27='Games &amp; Picks'!S27,SUM(O26,1),0)))</f>
        <v>1</v>
      </c>
      <c r="P27">
        <f>IF('Games &amp; Picks'!T$1="","",IF('Games &amp; Picks'!$E27="x","",IF('Games &amp; Picks'!$E27='Games &amp; Picks'!T27,SUM(P26,1),0)))</f>
        <v>2</v>
      </c>
      <c r="Q27">
        <f>IF('Games &amp; Picks'!U$1="","",IF('Games &amp; Picks'!$E27="x","",IF('Games &amp; Picks'!$E27='Games &amp; Picks'!U27,SUM(Q26,1),0)))</f>
        <v>2</v>
      </c>
      <c r="R27">
        <f>IF('Games &amp; Picks'!V$1="","",IF('Games &amp; Picks'!$E27="x","",IF('Games &amp; Picks'!$E27='Games &amp; Picks'!V27,SUM(R26,1),0)))</f>
        <v>1</v>
      </c>
      <c r="S27">
        <f>IF('Games &amp; Picks'!W$1="","",IF('Games &amp; Picks'!$E27="x","",IF('Games &amp; Picks'!$E27='Games &amp; Picks'!W27,SUM(S26,1),0)))</f>
        <v>2</v>
      </c>
      <c r="T27">
        <f>IF('Games &amp; Picks'!X$1="","",IF('Games &amp; Picks'!$E27="x","",IF('Games &amp; Picks'!$E27='Games &amp; Picks'!X27,SUM(T26,1),0)))</f>
        <v>1</v>
      </c>
      <c r="U27">
        <f>IF('Games &amp; Picks'!Y$1="","",IF('Games &amp; Picks'!$E27="x","",IF('Games &amp; Picks'!$E27='Games &amp; Picks'!Y27,SUM(U26,1),0)))</f>
        <v>1</v>
      </c>
      <c r="V27">
        <f>IF('Games &amp; Picks'!Z$1="","",IF('Games &amp; Picks'!$E27="x","",IF('Games &amp; Picks'!$E27='Games &amp; Picks'!Z27,SUM(V26,1),0)))</f>
        <v>2</v>
      </c>
      <c r="W27">
        <f>IF('Games &amp; Picks'!AA$1="","",IF('Games &amp; Picks'!$E27="x","",IF('Games &amp; Picks'!$E27='Games &amp; Picks'!AA27,SUM(W26,1),0)))</f>
        <v>2</v>
      </c>
      <c r="X27">
        <f>IF('Games &amp; Picks'!AB$1="","",IF('Games &amp; Picks'!$E27="x","",IF('Games &amp; Picks'!$E27='Games &amp; Picks'!AB27,SUM(X26,1),0)))</f>
        <v>1</v>
      </c>
      <c r="Y27">
        <f>IF('Games &amp; Picks'!AC$1="","",IF('Games &amp; Picks'!$E27="x","",IF('Games &amp; Picks'!$E27='Games &amp; Picks'!AC27,SUM(Y26,1),0)))</f>
        <v>2</v>
      </c>
      <c r="Z27">
        <f>IF('Games &amp; Picks'!AD$1="","",IF('Games &amp; Picks'!$E27="x","",IF('Games &amp; Picks'!$E27='Games &amp; Picks'!AD27,SUM(Z26,1),0)))</f>
        <v>2</v>
      </c>
      <c r="AA27">
        <f>IF('Games &amp; Picks'!AE$1="","",IF('Games &amp; Picks'!$E27="x","",IF('Games &amp; Picks'!$E27='Games &amp; Picks'!AE27,SUM(AA26,1),0)))</f>
        <v>2</v>
      </c>
      <c r="AB27">
        <f>IF('Games &amp; Picks'!AF$1="","",IF('Games &amp; Picks'!$E27="x","",IF('Games &amp; Picks'!$E27='Games &amp; Picks'!AF27,SUM(AB26,1),0)))</f>
        <v>4</v>
      </c>
      <c r="AC27">
        <f>IF('Games &amp; Picks'!AG$1="","",IF('Games &amp; Picks'!$E27="x","",IF('Games &amp; Picks'!$E27='Games &amp; Picks'!AG27,SUM(AC26,1),0)))</f>
        <v>2</v>
      </c>
      <c r="AD27">
        <f>IF('Games &amp; Picks'!AH$1="","",IF('Games &amp; Picks'!$E27="x","",IF('Games &amp; Picks'!$E27='Games &amp; Picks'!AH27,SUM(AD26,1),0)))</f>
        <v>2</v>
      </c>
      <c r="AE27">
        <f>IF('Games &amp; Picks'!AI$1="","",IF('Games &amp; Picks'!$E27="x","",IF('Games &amp; Picks'!$E27='Games &amp; Picks'!AI27,SUM(AE26,1),0)))</f>
        <v>1</v>
      </c>
      <c r="AF27">
        <f>IF('Games &amp; Picks'!AJ$1="","",IF('Games &amp; Picks'!$E27="x","",IF('Games &amp; Picks'!$E27='Games &amp; Picks'!AJ27,SUM(AF26,1),0)))</f>
        <v>2</v>
      </c>
      <c r="AG27">
        <f>IF('Games &amp; Picks'!AK$1="","",IF('Games &amp; Picks'!$E27="x","",IF('Games &amp; Picks'!$E27='Games &amp; Picks'!AK27,SUM(AG26,1),0)))</f>
        <v>2</v>
      </c>
      <c r="AH27">
        <f>IF('Games &amp; Picks'!AL$1="","",IF('Games &amp; Picks'!$E27="x","",IF('Games &amp; Picks'!$E27='Games &amp; Picks'!AL27,SUM(AH26,1),0)))</f>
        <v>1</v>
      </c>
      <c r="AI27">
        <f>IF('Games &amp; Picks'!AM$1="","",IF('Games &amp; Picks'!$E27="x","",IF('Games &amp; Picks'!$E27='Games &amp; Picks'!AM27,SUM(AI26,1),0)))</f>
        <v>1</v>
      </c>
      <c r="AJ27">
        <f>IF('Games &amp; Picks'!AN$1="","",IF('Games &amp; Picks'!$E27="x","",IF('Games &amp; Picks'!$E27='Games &amp; Picks'!AN27,SUM(AJ26,1),0)))</f>
        <v>5</v>
      </c>
      <c r="AK27">
        <f>IF('Games &amp; Picks'!AO$1="","",IF('Games &amp; Picks'!$E27="x","",IF('Games &amp; Picks'!$E27='Games &amp; Picks'!AO27,SUM(AK26,1),0)))</f>
        <v>0</v>
      </c>
      <c r="AL27">
        <f>IF('Games &amp; Picks'!AP$1="","",IF('Games &amp; Picks'!$E27="x","",IF('Games &amp; Picks'!$E27='Games &amp; Picks'!AP27,SUM(AL26,1),0)))</f>
        <v>0</v>
      </c>
      <c r="AM27" t="str">
        <f>IF('Games &amp; Picks'!AQ$1="","",IF('Games &amp; Picks'!$E27="x","",IF('Games &amp; Picks'!$E27='Games &amp; Picks'!AQ27,SUM(AM26,1),0)))</f>
        <v/>
      </c>
      <c r="AN27" t="str">
        <f>IF('Games &amp; Picks'!AR$1="","",IF('Games &amp; Picks'!$E27="x","",IF('Games &amp; Picks'!$E27='Games &amp; Picks'!AR27,SUM(AN26,1),0)))</f>
        <v/>
      </c>
      <c r="AO27" t="str">
        <f>IF('Games &amp; Picks'!AS$1="","",IF('Games &amp; Picks'!$E27="x","",IF('Games &amp; Picks'!$E27='Games &amp; Picks'!AS27,SUM(AO26,1),0)))</f>
        <v/>
      </c>
      <c r="AP27" t="str">
        <f>IF('Games &amp; Picks'!AT$1="","",IF('Games &amp; Picks'!$E27="x","",IF('Games &amp; Picks'!$E27='Games &amp; Picks'!AT27,SUM(AP26,1),0)))</f>
        <v/>
      </c>
      <c r="AQ27" t="str">
        <f>IF('Games &amp; Picks'!AU$1="","",IF('Games &amp; Picks'!$E27="x","",IF('Games &amp; Picks'!$E27='Games &amp; Picks'!AU27,SUM(AQ26,1),0)))</f>
        <v/>
      </c>
      <c r="AR27" t="str">
        <f>IF('Games &amp; Picks'!AV$1="","",IF('Games &amp; Picks'!$E27="x","",IF('Games &amp; Picks'!$E27='Games &amp; Picks'!AV27,SUM(AR26,1),0)))</f>
        <v/>
      </c>
      <c r="AS27" t="str">
        <f>IF('Games &amp; Picks'!AW$1="","",IF('Games &amp; Picks'!$E27="x","",IF('Games &amp; Picks'!$E27='Games &amp; Picks'!AW27,SUM(AS26,1),0)))</f>
        <v/>
      </c>
      <c r="AT27" t="str">
        <f>IF('Games &amp; Picks'!AX$1="","",IF('Games &amp; Picks'!$E27="x","",IF('Games &amp; Picks'!$E27='Games &amp; Picks'!AX27,SUM(AT26,1),0)))</f>
        <v/>
      </c>
      <c r="AU27" s="44"/>
    </row>
    <row r="28" spans="1:47" x14ac:dyDescent="0.2">
      <c r="A28" s="14" t="str">
        <f>'Games &amp; Picks'!A28</f>
        <v>Alamo</v>
      </c>
      <c r="B28">
        <f>IF('Games &amp; Picks'!F$1="","",IF('Games &amp; Picks'!$E28="x","",IF('Games &amp; Picks'!$E28='Games &amp; Picks'!F28,SUM(B27,1),0)))</f>
        <v>0</v>
      </c>
      <c r="C28">
        <f>IF('Games &amp; Picks'!G$1="","",IF('Games &amp; Picks'!$E28="x","",IF('Games &amp; Picks'!$E28='Games &amp; Picks'!G28,SUM(C27,1),0)))</f>
        <v>3</v>
      </c>
      <c r="D28">
        <f>IF('Games &amp; Picks'!H$1="","",IF('Games &amp; Picks'!$E28="x","",IF('Games &amp; Picks'!$E28='Games &amp; Picks'!H28,SUM(D27,1),0)))</f>
        <v>3</v>
      </c>
      <c r="E28">
        <f>IF('Games &amp; Picks'!I$1="","",IF('Games &amp; Picks'!$E28="x","",IF('Games &amp; Picks'!$E28='Games &amp; Picks'!I28,SUM(E27,1),0)))</f>
        <v>3</v>
      </c>
      <c r="F28">
        <f>IF('Games &amp; Picks'!J$1="","",IF('Games &amp; Picks'!$E28="x","",IF('Games &amp; Picks'!$E28='Games &amp; Picks'!J28,SUM(F27,1),0)))</f>
        <v>0</v>
      </c>
      <c r="G28">
        <f>IF('Games &amp; Picks'!K$1="","",IF('Games &amp; Picks'!$E28="x","",IF('Games &amp; Picks'!$E28='Games &amp; Picks'!K28,SUM(G27,1),0)))</f>
        <v>3</v>
      </c>
      <c r="H28">
        <f>IF('Games &amp; Picks'!L$1="","",IF('Games &amp; Picks'!$E28="x","",IF('Games &amp; Picks'!$E28='Games &amp; Picks'!L28,SUM(H27,1),0)))</f>
        <v>0</v>
      </c>
      <c r="I28">
        <f>IF('Games &amp; Picks'!M$1="","",IF('Games &amp; Picks'!$E28="x","",IF('Games &amp; Picks'!$E28='Games &amp; Picks'!M28,SUM(I27,1),0)))</f>
        <v>0</v>
      </c>
      <c r="J28">
        <f>IF('Games &amp; Picks'!N$1="","",IF('Games &amp; Picks'!$E28="x","",IF('Games &amp; Picks'!$E28='Games &amp; Picks'!N28,SUM(J27,1),0)))</f>
        <v>1</v>
      </c>
      <c r="K28">
        <f>IF('Games &amp; Picks'!O$1="","",IF('Games &amp; Picks'!$E28="x","",IF('Games &amp; Picks'!$E28='Games &amp; Picks'!O28,SUM(K27,1),0)))</f>
        <v>2</v>
      </c>
      <c r="L28">
        <f>IF('Games &amp; Picks'!P$1="","",IF('Games &amp; Picks'!$E28="x","",IF('Games &amp; Picks'!$E28='Games &amp; Picks'!P28,SUM(L27,1),0)))</f>
        <v>0</v>
      </c>
      <c r="M28">
        <f>IF('Games &amp; Picks'!Q$1="","",IF('Games &amp; Picks'!$E28="x","",IF('Games &amp; Picks'!$E28='Games &amp; Picks'!Q28,SUM(M27,1),0)))</f>
        <v>3</v>
      </c>
      <c r="N28">
        <f>IF('Games &amp; Picks'!R$1="","",IF('Games &amp; Picks'!$E28="x","",IF('Games &amp; Picks'!$E28='Games &amp; Picks'!R28,SUM(N27,1),0)))</f>
        <v>2</v>
      </c>
      <c r="O28">
        <f>IF('Games &amp; Picks'!S$1="","",IF('Games &amp; Picks'!$E28="x","",IF('Games &amp; Picks'!$E28='Games &amp; Picks'!S28,SUM(O27,1),0)))</f>
        <v>2</v>
      </c>
      <c r="P28">
        <f>IF('Games &amp; Picks'!T$1="","",IF('Games &amp; Picks'!$E28="x","",IF('Games &amp; Picks'!$E28='Games &amp; Picks'!T28,SUM(P27,1),0)))</f>
        <v>0</v>
      </c>
      <c r="Q28">
        <f>IF('Games &amp; Picks'!U$1="","",IF('Games &amp; Picks'!$E28="x","",IF('Games &amp; Picks'!$E28='Games &amp; Picks'!U28,SUM(Q27,1),0)))</f>
        <v>0</v>
      </c>
      <c r="R28">
        <f>IF('Games &amp; Picks'!V$1="","",IF('Games &amp; Picks'!$E28="x","",IF('Games &amp; Picks'!$E28='Games &amp; Picks'!V28,SUM(R27,1),0)))</f>
        <v>2</v>
      </c>
      <c r="S28">
        <f>IF('Games &amp; Picks'!W$1="","",IF('Games &amp; Picks'!$E28="x","",IF('Games &amp; Picks'!$E28='Games &amp; Picks'!W28,SUM(S27,1),0)))</f>
        <v>0</v>
      </c>
      <c r="T28">
        <f>IF('Games &amp; Picks'!X$1="","",IF('Games &amp; Picks'!$E28="x","",IF('Games &amp; Picks'!$E28='Games &amp; Picks'!X28,SUM(T27,1),0)))</f>
        <v>2</v>
      </c>
      <c r="U28">
        <f>IF('Games &amp; Picks'!Y$1="","",IF('Games &amp; Picks'!$E28="x","",IF('Games &amp; Picks'!$E28='Games &amp; Picks'!Y28,SUM(U27,1),0)))</f>
        <v>2</v>
      </c>
      <c r="V28">
        <f>IF('Games &amp; Picks'!Z$1="","",IF('Games &amp; Picks'!$E28="x","",IF('Games &amp; Picks'!$E28='Games &amp; Picks'!Z28,SUM(V27,1),0)))</f>
        <v>0</v>
      </c>
      <c r="W28">
        <f>IF('Games &amp; Picks'!AA$1="","",IF('Games &amp; Picks'!$E28="x","",IF('Games &amp; Picks'!$E28='Games &amp; Picks'!AA28,SUM(W27,1),0)))</f>
        <v>0</v>
      </c>
      <c r="X28">
        <f>IF('Games &amp; Picks'!AB$1="","",IF('Games &amp; Picks'!$E28="x","",IF('Games &amp; Picks'!$E28='Games &amp; Picks'!AB28,SUM(X27,1),0)))</f>
        <v>0</v>
      </c>
      <c r="Y28">
        <f>IF('Games &amp; Picks'!AC$1="","",IF('Games &amp; Picks'!$E28="x","",IF('Games &amp; Picks'!$E28='Games &amp; Picks'!AC28,SUM(Y27,1),0)))</f>
        <v>3</v>
      </c>
      <c r="Z28">
        <f>IF('Games &amp; Picks'!AD$1="","",IF('Games &amp; Picks'!$E28="x","",IF('Games &amp; Picks'!$E28='Games &amp; Picks'!AD28,SUM(Z27,1),0)))</f>
        <v>0</v>
      </c>
      <c r="AA28">
        <f>IF('Games &amp; Picks'!AE$1="","",IF('Games &amp; Picks'!$E28="x","",IF('Games &amp; Picks'!$E28='Games &amp; Picks'!AE28,SUM(AA27,1),0)))</f>
        <v>3</v>
      </c>
      <c r="AB28">
        <f>IF('Games &amp; Picks'!AF$1="","",IF('Games &amp; Picks'!$E28="x","",IF('Games &amp; Picks'!$E28='Games &amp; Picks'!AF28,SUM(AB27,1),0)))</f>
        <v>5</v>
      </c>
      <c r="AC28">
        <f>IF('Games &amp; Picks'!AG$1="","",IF('Games &amp; Picks'!$E28="x","",IF('Games &amp; Picks'!$E28='Games &amp; Picks'!AG28,SUM(AC27,1),0)))</f>
        <v>0</v>
      </c>
      <c r="AD28">
        <f>IF('Games &amp; Picks'!AH$1="","",IF('Games &amp; Picks'!$E28="x","",IF('Games &amp; Picks'!$E28='Games &amp; Picks'!AH28,SUM(AD27,1),0)))</f>
        <v>0</v>
      </c>
      <c r="AE28">
        <f>IF('Games &amp; Picks'!AI$1="","",IF('Games &amp; Picks'!$E28="x","",IF('Games &amp; Picks'!$E28='Games &amp; Picks'!AI28,SUM(AE27,1),0)))</f>
        <v>0</v>
      </c>
      <c r="AF28">
        <f>IF('Games &amp; Picks'!AJ$1="","",IF('Games &amp; Picks'!$E28="x","",IF('Games &amp; Picks'!$E28='Games &amp; Picks'!AJ28,SUM(AF27,1),0)))</f>
        <v>3</v>
      </c>
      <c r="AG28">
        <f>IF('Games &amp; Picks'!AK$1="","",IF('Games &amp; Picks'!$E28="x","",IF('Games &amp; Picks'!$E28='Games &amp; Picks'!AK28,SUM(AG27,1),0)))</f>
        <v>0</v>
      </c>
      <c r="AH28">
        <f>IF('Games &amp; Picks'!AL$1="","",IF('Games &amp; Picks'!$E28="x","",IF('Games &amp; Picks'!$E28='Games &amp; Picks'!AL28,SUM(AH27,1),0)))</f>
        <v>0</v>
      </c>
      <c r="AI28">
        <f>IF('Games &amp; Picks'!AM$1="","",IF('Games &amp; Picks'!$E28="x","",IF('Games &amp; Picks'!$E28='Games &amp; Picks'!AM28,SUM(AI27,1),0)))</f>
        <v>0</v>
      </c>
      <c r="AJ28">
        <f>IF('Games &amp; Picks'!AN$1="","",IF('Games &amp; Picks'!$E28="x","",IF('Games &amp; Picks'!$E28='Games &amp; Picks'!AN28,SUM(AJ27,1),0)))</f>
        <v>0</v>
      </c>
      <c r="AK28">
        <f>IF('Games &amp; Picks'!AO$1="","",IF('Games &amp; Picks'!$E28="x","",IF('Games &amp; Picks'!$E28='Games &amp; Picks'!AO28,SUM(AK27,1),0)))</f>
        <v>1</v>
      </c>
      <c r="AL28">
        <f>IF('Games &amp; Picks'!AP$1="","",IF('Games &amp; Picks'!$E28="x","",IF('Games &amp; Picks'!$E28='Games &amp; Picks'!AP28,SUM(AL27,1),0)))</f>
        <v>1</v>
      </c>
      <c r="AM28" t="str">
        <f>IF('Games &amp; Picks'!AQ$1="","",IF('Games &amp; Picks'!$E28="x","",IF('Games &amp; Picks'!$E28='Games &amp; Picks'!AQ28,SUM(AM27,1),0)))</f>
        <v/>
      </c>
      <c r="AN28" t="str">
        <f>IF('Games &amp; Picks'!AR$1="","",IF('Games &amp; Picks'!$E28="x","",IF('Games &amp; Picks'!$E28='Games &amp; Picks'!AR28,SUM(AN27,1),0)))</f>
        <v/>
      </c>
      <c r="AO28" t="str">
        <f>IF('Games &amp; Picks'!AS$1="","",IF('Games &amp; Picks'!$E28="x","",IF('Games &amp; Picks'!$E28='Games &amp; Picks'!AS28,SUM(AO27,1),0)))</f>
        <v/>
      </c>
      <c r="AP28" t="str">
        <f>IF('Games &amp; Picks'!AT$1="","",IF('Games &amp; Picks'!$E28="x","",IF('Games &amp; Picks'!$E28='Games &amp; Picks'!AT28,SUM(AP27,1),0)))</f>
        <v/>
      </c>
      <c r="AQ28" t="str">
        <f>IF('Games &amp; Picks'!AU$1="","",IF('Games &amp; Picks'!$E28="x","",IF('Games &amp; Picks'!$E28='Games &amp; Picks'!AU28,SUM(AQ27,1),0)))</f>
        <v/>
      </c>
      <c r="AR28" t="str">
        <f>IF('Games &amp; Picks'!AV$1="","",IF('Games &amp; Picks'!$E28="x","",IF('Games &amp; Picks'!$E28='Games &amp; Picks'!AV28,SUM(AR27,1),0)))</f>
        <v/>
      </c>
      <c r="AS28" t="str">
        <f>IF('Games &amp; Picks'!AW$1="","",IF('Games &amp; Picks'!$E28="x","",IF('Games &amp; Picks'!$E28='Games &amp; Picks'!AW28,SUM(AS27,1),0)))</f>
        <v/>
      </c>
      <c r="AT28" t="str">
        <f>IF('Games &amp; Picks'!AX$1="","",IF('Games &amp; Picks'!$E28="x","",IF('Games &amp; Picks'!$E28='Games &amp; Picks'!AX28,SUM(AT27,1),0)))</f>
        <v/>
      </c>
      <c r="AU28" s="44"/>
    </row>
    <row r="29" spans="1:47" x14ac:dyDescent="0.2">
      <c r="A29" s="14" t="str">
        <f>'Games &amp; Picks'!A29</f>
        <v>Liberty</v>
      </c>
      <c r="B29">
        <f>IF('Games &amp; Picks'!F$1="","",IF('Games &amp; Picks'!$E29="x","",IF('Games &amp; Picks'!$E29='Games &amp; Picks'!F29,SUM(B28,1),0)))</f>
        <v>0</v>
      </c>
      <c r="C29">
        <f>IF('Games &amp; Picks'!G$1="","",IF('Games &amp; Picks'!$E29="x","",IF('Games &amp; Picks'!$E29='Games &amp; Picks'!G29,SUM(C28,1),0)))</f>
        <v>4</v>
      </c>
      <c r="D29">
        <f>IF('Games &amp; Picks'!H$1="","",IF('Games &amp; Picks'!$E29="x","",IF('Games &amp; Picks'!$E29='Games &amp; Picks'!H29,SUM(D28,1),0)))</f>
        <v>0</v>
      </c>
      <c r="E29">
        <f>IF('Games &amp; Picks'!I$1="","",IF('Games &amp; Picks'!$E29="x","",IF('Games &amp; Picks'!$E29='Games &amp; Picks'!I29,SUM(E28,1),0)))</f>
        <v>0</v>
      </c>
      <c r="F29">
        <f>IF('Games &amp; Picks'!J$1="","",IF('Games &amp; Picks'!$E29="x","",IF('Games &amp; Picks'!$E29='Games &amp; Picks'!J29,SUM(F28,1),0)))</f>
        <v>1</v>
      </c>
      <c r="G29">
        <f>IF('Games &amp; Picks'!K$1="","",IF('Games &amp; Picks'!$E29="x","",IF('Games &amp; Picks'!$E29='Games &amp; Picks'!K29,SUM(G28,1),0)))</f>
        <v>0</v>
      </c>
      <c r="H29">
        <f>IF('Games &amp; Picks'!L$1="","",IF('Games &amp; Picks'!$E29="x","",IF('Games &amp; Picks'!$E29='Games &amp; Picks'!L29,SUM(H28,1),0)))</f>
        <v>1</v>
      </c>
      <c r="I29">
        <f>IF('Games &amp; Picks'!M$1="","",IF('Games &amp; Picks'!$E29="x","",IF('Games &amp; Picks'!$E29='Games &amp; Picks'!M29,SUM(I28,1),0)))</f>
        <v>1</v>
      </c>
      <c r="J29">
        <f>IF('Games &amp; Picks'!N$1="","",IF('Games &amp; Picks'!$E29="x","",IF('Games &amp; Picks'!$E29='Games &amp; Picks'!N29,SUM(J28,1),0)))</f>
        <v>0</v>
      </c>
      <c r="K29">
        <f>IF('Games &amp; Picks'!O$1="","",IF('Games &amp; Picks'!$E29="x","",IF('Games &amp; Picks'!$E29='Games &amp; Picks'!O29,SUM(K28,1),0)))</f>
        <v>0</v>
      </c>
      <c r="L29">
        <f>IF('Games &amp; Picks'!P$1="","",IF('Games &amp; Picks'!$E29="x","",IF('Games &amp; Picks'!$E29='Games &amp; Picks'!P29,SUM(L28,1),0)))</f>
        <v>0</v>
      </c>
      <c r="M29">
        <f>IF('Games &amp; Picks'!Q$1="","",IF('Games &amp; Picks'!$E29="x","",IF('Games &amp; Picks'!$E29='Games &amp; Picks'!Q29,SUM(M28,1),0)))</f>
        <v>4</v>
      </c>
      <c r="N29">
        <f>IF('Games &amp; Picks'!R$1="","",IF('Games &amp; Picks'!$E29="x","",IF('Games &amp; Picks'!$E29='Games &amp; Picks'!R29,SUM(N28,1),0)))</f>
        <v>3</v>
      </c>
      <c r="O29">
        <f>IF('Games &amp; Picks'!S$1="","",IF('Games &amp; Picks'!$E29="x","",IF('Games &amp; Picks'!$E29='Games &amp; Picks'!S29,SUM(O28,1),0)))</f>
        <v>3</v>
      </c>
      <c r="P29">
        <f>IF('Games &amp; Picks'!T$1="","",IF('Games &amp; Picks'!$E29="x","",IF('Games &amp; Picks'!$E29='Games &amp; Picks'!T29,SUM(P28,1),0)))</f>
        <v>1</v>
      </c>
      <c r="Q29">
        <f>IF('Games &amp; Picks'!U$1="","",IF('Games &amp; Picks'!$E29="x","",IF('Games &amp; Picks'!$E29='Games &amp; Picks'!U29,SUM(Q28,1),0)))</f>
        <v>0</v>
      </c>
      <c r="R29">
        <f>IF('Games &amp; Picks'!V$1="","",IF('Games &amp; Picks'!$E29="x","",IF('Games &amp; Picks'!$E29='Games &amp; Picks'!V29,SUM(R28,1),0)))</f>
        <v>3</v>
      </c>
      <c r="S29">
        <f>IF('Games &amp; Picks'!W$1="","",IF('Games &amp; Picks'!$E29="x","",IF('Games &amp; Picks'!$E29='Games &amp; Picks'!W29,SUM(S28,1),0)))</f>
        <v>1</v>
      </c>
      <c r="T29">
        <f>IF('Games &amp; Picks'!X$1="","",IF('Games &amp; Picks'!$E29="x","",IF('Games &amp; Picks'!$E29='Games &amp; Picks'!X29,SUM(T28,1),0)))</f>
        <v>0</v>
      </c>
      <c r="U29">
        <f>IF('Games &amp; Picks'!Y$1="","",IF('Games &amp; Picks'!$E29="x","",IF('Games &amp; Picks'!$E29='Games &amp; Picks'!Y29,SUM(U28,1),0)))</f>
        <v>0</v>
      </c>
      <c r="V29">
        <f>IF('Games &amp; Picks'!Z$1="","",IF('Games &amp; Picks'!$E29="x","",IF('Games &amp; Picks'!$E29='Games &amp; Picks'!Z29,SUM(V28,1),0)))</f>
        <v>1</v>
      </c>
      <c r="W29">
        <f>IF('Games &amp; Picks'!AA$1="","",IF('Games &amp; Picks'!$E29="x","",IF('Games &amp; Picks'!$E29='Games &amp; Picks'!AA29,SUM(W28,1),0)))</f>
        <v>1</v>
      </c>
      <c r="X29">
        <f>IF('Games &amp; Picks'!AB$1="","",IF('Games &amp; Picks'!$E29="x","",IF('Games &amp; Picks'!$E29='Games &amp; Picks'!AB29,SUM(X28,1),0)))</f>
        <v>1</v>
      </c>
      <c r="Y29">
        <f>IF('Games &amp; Picks'!AC$1="","",IF('Games &amp; Picks'!$E29="x","",IF('Games &amp; Picks'!$E29='Games &amp; Picks'!AC29,SUM(Y28,1),0)))</f>
        <v>4</v>
      </c>
      <c r="Z29">
        <f>IF('Games &amp; Picks'!AD$1="","",IF('Games &amp; Picks'!$E29="x","",IF('Games &amp; Picks'!$E29='Games &amp; Picks'!AD29,SUM(Z28,1),0)))</f>
        <v>0</v>
      </c>
      <c r="AA29">
        <f>IF('Games &amp; Picks'!AE$1="","",IF('Games &amp; Picks'!$E29="x","",IF('Games &amp; Picks'!$E29='Games &amp; Picks'!AE29,SUM(AA28,1),0)))</f>
        <v>4</v>
      </c>
      <c r="AB29">
        <f>IF('Games &amp; Picks'!AF$1="","",IF('Games &amp; Picks'!$E29="x","",IF('Games &amp; Picks'!$E29='Games &amp; Picks'!AF29,SUM(AB28,1),0)))</f>
        <v>6</v>
      </c>
      <c r="AC29">
        <f>IF('Games &amp; Picks'!AG$1="","",IF('Games &amp; Picks'!$E29="x","",IF('Games &amp; Picks'!$E29='Games &amp; Picks'!AG29,SUM(AC28,1),0)))</f>
        <v>1</v>
      </c>
      <c r="AD29">
        <f>IF('Games &amp; Picks'!AH$1="","",IF('Games &amp; Picks'!$E29="x","",IF('Games &amp; Picks'!$E29='Games &amp; Picks'!AH29,SUM(AD28,1),0)))</f>
        <v>1</v>
      </c>
      <c r="AE29">
        <f>IF('Games &amp; Picks'!AI$1="","",IF('Games &amp; Picks'!$E29="x","",IF('Games &amp; Picks'!$E29='Games &amp; Picks'!AI29,SUM(AE28,1),0)))</f>
        <v>0</v>
      </c>
      <c r="AF29">
        <f>IF('Games &amp; Picks'!AJ$1="","",IF('Games &amp; Picks'!$E29="x","",IF('Games &amp; Picks'!$E29='Games &amp; Picks'!AJ29,SUM(AF28,1),0)))</f>
        <v>4</v>
      </c>
      <c r="AG29">
        <f>IF('Games &amp; Picks'!AK$1="","",IF('Games &amp; Picks'!$E29="x","",IF('Games &amp; Picks'!$E29='Games &amp; Picks'!AK29,SUM(AG28,1),0)))</f>
        <v>0</v>
      </c>
      <c r="AH29">
        <f>IF('Games &amp; Picks'!AL$1="","",IF('Games &amp; Picks'!$E29="x","",IF('Games &amp; Picks'!$E29='Games &amp; Picks'!AL29,SUM(AH28,1),0)))</f>
        <v>1</v>
      </c>
      <c r="AI29">
        <f>IF('Games &amp; Picks'!AM$1="","",IF('Games &amp; Picks'!$E29="x","",IF('Games &amp; Picks'!$E29='Games &amp; Picks'!AM29,SUM(AI28,1),0)))</f>
        <v>0</v>
      </c>
      <c r="AJ29">
        <f>IF('Games &amp; Picks'!AN$1="","",IF('Games &amp; Picks'!$E29="x","",IF('Games &amp; Picks'!$E29='Games &amp; Picks'!AN29,SUM(AJ28,1),0)))</f>
        <v>1</v>
      </c>
      <c r="AK29">
        <f>IF('Games &amp; Picks'!AO$1="","",IF('Games &amp; Picks'!$E29="x","",IF('Games &amp; Picks'!$E29='Games &amp; Picks'!AO29,SUM(AK28,1),0)))</f>
        <v>0</v>
      </c>
      <c r="AL29">
        <f>IF('Games &amp; Picks'!AP$1="","",IF('Games &amp; Picks'!$E29="x","",IF('Games &amp; Picks'!$E29='Games &amp; Picks'!AP29,SUM(AL28,1),0)))</f>
        <v>2</v>
      </c>
      <c r="AM29" t="str">
        <f>IF('Games &amp; Picks'!AQ$1="","",IF('Games &amp; Picks'!$E29="x","",IF('Games &amp; Picks'!$E29='Games &amp; Picks'!AQ29,SUM(AM28,1),0)))</f>
        <v/>
      </c>
      <c r="AN29" t="str">
        <f>IF('Games &amp; Picks'!AR$1="","",IF('Games &amp; Picks'!$E29="x","",IF('Games &amp; Picks'!$E29='Games &amp; Picks'!AR29,SUM(AN28,1),0)))</f>
        <v/>
      </c>
      <c r="AO29" t="str">
        <f>IF('Games &amp; Picks'!AS$1="","",IF('Games &amp; Picks'!$E29="x","",IF('Games &amp; Picks'!$E29='Games &amp; Picks'!AS29,SUM(AO28,1),0)))</f>
        <v/>
      </c>
      <c r="AP29" t="str">
        <f>IF('Games &amp; Picks'!AT$1="","",IF('Games &amp; Picks'!$E29="x","",IF('Games &amp; Picks'!$E29='Games &amp; Picks'!AT29,SUM(AP28,1),0)))</f>
        <v/>
      </c>
      <c r="AQ29" t="str">
        <f>IF('Games &amp; Picks'!AU$1="","",IF('Games &amp; Picks'!$E29="x","",IF('Games &amp; Picks'!$E29='Games &amp; Picks'!AU29,SUM(AQ28,1),0)))</f>
        <v/>
      </c>
      <c r="AR29" t="str">
        <f>IF('Games &amp; Picks'!AV$1="","",IF('Games &amp; Picks'!$E29="x","",IF('Games &amp; Picks'!$E29='Games &amp; Picks'!AV29,SUM(AR28,1),0)))</f>
        <v/>
      </c>
      <c r="AS29" t="str">
        <f>IF('Games &amp; Picks'!AW$1="","",IF('Games &amp; Picks'!$E29="x","",IF('Games &amp; Picks'!$E29='Games &amp; Picks'!AW29,SUM(AS28,1),0)))</f>
        <v/>
      </c>
      <c r="AT29" t="str">
        <f>IF('Games &amp; Picks'!AX$1="","",IF('Games &amp; Picks'!$E29="x","",IF('Games &amp; Picks'!$E29='Games &amp; Picks'!AX29,SUM(AT28,1),0)))</f>
        <v/>
      </c>
      <c r="AU29" s="44"/>
    </row>
    <row r="30" spans="1:47" x14ac:dyDescent="0.2">
      <c r="A30" s="14" t="str">
        <f>'Games &amp; Picks'!A30</f>
        <v>Sun</v>
      </c>
      <c r="B30">
        <f>IF('Games &amp; Picks'!F$1="","",IF('Games &amp; Picks'!$E30="x","",IF('Games &amp; Picks'!$E30='Games &amp; Picks'!F30,SUM(B29,1),0)))</f>
        <v>1</v>
      </c>
      <c r="C30">
        <f>IF('Games &amp; Picks'!G$1="","",IF('Games &amp; Picks'!$E30="x","",IF('Games &amp; Picks'!$E30='Games &amp; Picks'!G30,SUM(C29,1),0)))</f>
        <v>0</v>
      </c>
      <c r="D30">
        <f>IF('Games &amp; Picks'!H$1="","",IF('Games &amp; Picks'!$E30="x","",IF('Games &amp; Picks'!$E30='Games &amp; Picks'!H30,SUM(D29,1),0)))</f>
        <v>1</v>
      </c>
      <c r="E30">
        <f>IF('Games &amp; Picks'!I$1="","",IF('Games &amp; Picks'!$E30="x","",IF('Games &amp; Picks'!$E30='Games &amp; Picks'!I30,SUM(E29,1),0)))</f>
        <v>1</v>
      </c>
      <c r="F30">
        <f>IF('Games &amp; Picks'!J$1="","",IF('Games &amp; Picks'!$E30="x","",IF('Games &amp; Picks'!$E30='Games &amp; Picks'!J30,SUM(F29,1),0)))</f>
        <v>2</v>
      </c>
      <c r="G30">
        <f>IF('Games &amp; Picks'!K$1="","",IF('Games &amp; Picks'!$E30="x","",IF('Games &amp; Picks'!$E30='Games &amp; Picks'!K30,SUM(G29,1),0)))</f>
        <v>1</v>
      </c>
      <c r="H30">
        <f>IF('Games &amp; Picks'!L$1="","",IF('Games &amp; Picks'!$E30="x","",IF('Games &amp; Picks'!$E30='Games &amp; Picks'!L30,SUM(H29,1),0)))</f>
        <v>2</v>
      </c>
      <c r="I30">
        <f>IF('Games &amp; Picks'!M$1="","",IF('Games &amp; Picks'!$E30="x","",IF('Games &amp; Picks'!$E30='Games &amp; Picks'!M30,SUM(I29,1),0)))</f>
        <v>2</v>
      </c>
      <c r="J30">
        <f>IF('Games &amp; Picks'!N$1="","",IF('Games &amp; Picks'!$E30="x","",IF('Games &amp; Picks'!$E30='Games &amp; Picks'!N30,SUM(J29,1),0)))</f>
        <v>1</v>
      </c>
      <c r="K30">
        <f>IF('Games &amp; Picks'!O$1="","",IF('Games &amp; Picks'!$E30="x","",IF('Games &amp; Picks'!$E30='Games &amp; Picks'!O30,SUM(K29,1),0)))</f>
        <v>1</v>
      </c>
      <c r="L30">
        <f>IF('Games &amp; Picks'!P$1="","",IF('Games &amp; Picks'!$E30="x","",IF('Games &amp; Picks'!$E30='Games &amp; Picks'!P30,SUM(L29,1),0)))</f>
        <v>1</v>
      </c>
      <c r="M30">
        <f>IF('Games &amp; Picks'!Q$1="","",IF('Games &amp; Picks'!$E30="x","",IF('Games &amp; Picks'!$E30='Games &amp; Picks'!Q30,SUM(M29,1),0)))</f>
        <v>5</v>
      </c>
      <c r="N30">
        <f>IF('Games &amp; Picks'!R$1="","",IF('Games &amp; Picks'!$E30="x","",IF('Games &amp; Picks'!$E30='Games &amp; Picks'!R30,SUM(N29,1),0)))</f>
        <v>0</v>
      </c>
      <c r="O30">
        <f>IF('Games &amp; Picks'!S$1="","",IF('Games &amp; Picks'!$E30="x","",IF('Games &amp; Picks'!$E30='Games &amp; Picks'!S30,SUM(O29,1),0)))</f>
        <v>0</v>
      </c>
      <c r="P30">
        <f>IF('Games &amp; Picks'!T$1="","",IF('Games &amp; Picks'!$E30="x","",IF('Games &amp; Picks'!$E30='Games &amp; Picks'!T30,SUM(P29,1),0)))</f>
        <v>2</v>
      </c>
      <c r="Q30">
        <f>IF('Games &amp; Picks'!U$1="","",IF('Games &amp; Picks'!$E30="x","",IF('Games &amp; Picks'!$E30='Games &amp; Picks'!U30,SUM(Q29,1),0)))</f>
        <v>0</v>
      </c>
      <c r="R30">
        <f>IF('Games &amp; Picks'!V$1="","",IF('Games &amp; Picks'!$E30="x","",IF('Games &amp; Picks'!$E30='Games &amp; Picks'!V30,SUM(R29,1),0)))</f>
        <v>4</v>
      </c>
      <c r="S30">
        <f>IF('Games &amp; Picks'!W$1="","",IF('Games &amp; Picks'!$E30="x","",IF('Games &amp; Picks'!$E30='Games &amp; Picks'!W30,SUM(S29,1),0)))</f>
        <v>2</v>
      </c>
      <c r="T30">
        <f>IF('Games &amp; Picks'!X$1="","",IF('Games &amp; Picks'!$E30="x","",IF('Games &amp; Picks'!$E30='Games &amp; Picks'!X30,SUM(T29,1),0)))</f>
        <v>0</v>
      </c>
      <c r="U30">
        <f>IF('Games &amp; Picks'!Y$1="","",IF('Games &amp; Picks'!$E30="x","",IF('Games &amp; Picks'!$E30='Games &amp; Picks'!Y30,SUM(U29,1),0)))</f>
        <v>1</v>
      </c>
      <c r="V30">
        <f>IF('Games &amp; Picks'!Z$1="","",IF('Games &amp; Picks'!$E30="x","",IF('Games &amp; Picks'!$E30='Games &amp; Picks'!Z30,SUM(V29,1),0)))</f>
        <v>2</v>
      </c>
      <c r="W30">
        <f>IF('Games &amp; Picks'!AA$1="","",IF('Games &amp; Picks'!$E30="x","",IF('Games &amp; Picks'!$E30='Games &amp; Picks'!AA30,SUM(W29,1),0)))</f>
        <v>2</v>
      </c>
      <c r="X30">
        <f>IF('Games &amp; Picks'!AB$1="","",IF('Games &amp; Picks'!$E30="x","",IF('Games &amp; Picks'!$E30='Games &amp; Picks'!AB30,SUM(X29,1),0)))</f>
        <v>2</v>
      </c>
      <c r="Y30">
        <f>IF('Games &amp; Picks'!AC$1="","",IF('Games &amp; Picks'!$E30="x","",IF('Games &amp; Picks'!$E30='Games &amp; Picks'!AC30,SUM(Y29,1),0)))</f>
        <v>5</v>
      </c>
      <c r="Z30">
        <f>IF('Games &amp; Picks'!AD$1="","",IF('Games &amp; Picks'!$E30="x","",IF('Games &amp; Picks'!$E30='Games &amp; Picks'!AD30,SUM(Z29,1),0)))</f>
        <v>1</v>
      </c>
      <c r="AA30">
        <f>IF('Games &amp; Picks'!AE$1="","",IF('Games &amp; Picks'!$E30="x","",IF('Games &amp; Picks'!$E30='Games &amp; Picks'!AE30,SUM(AA29,1),0)))</f>
        <v>5</v>
      </c>
      <c r="AB30">
        <f>IF('Games &amp; Picks'!AF$1="","",IF('Games &amp; Picks'!$E30="x","",IF('Games &amp; Picks'!$E30='Games &amp; Picks'!AF30,SUM(AB29,1),0)))</f>
        <v>7</v>
      </c>
      <c r="AC30">
        <f>IF('Games &amp; Picks'!AG$1="","",IF('Games &amp; Picks'!$E30="x","",IF('Games &amp; Picks'!$E30='Games &amp; Picks'!AG30,SUM(AC29,1),0)))</f>
        <v>2</v>
      </c>
      <c r="AD30">
        <f>IF('Games &amp; Picks'!AH$1="","",IF('Games &amp; Picks'!$E30="x","",IF('Games &amp; Picks'!$E30='Games &amp; Picks'!AH30,SUM(AD29,1),0)))</f>
        <v>2</v>
      </c>
      <c r="AE30">
        <f>IF('Games &amp; Picks'!AI$1="","",IF('Games &amp; Picks'!$E30="x","",IF('Games &amp; Picks'!$E30='Games &amp; Picks'!AI30,SUM(AE29,1),0)))</f>
        <v>0</v>
      </c>
      <c r="AF30">
        <f>IF('Games &amp; Picks'!AJ$1="","",IF('Games &amp; Picks'!$E30="x","",IF('Games &amp; Picks'!$E30='Games &amp; Picks'!AJ30,SUM(AF29,1),0)))</f>
        <v>5</v>
      </c>
      <c r="AG30">
        <f>IF('Games &amp; Picks'!AK$1="","",IF('Games &amp; Picks'!$E30="x","",IF('Games &amp; Picks'!$E30='Games &amp; Picks'!AK30,SUM(AG29,1),0)))</f>
        <v>1</v>
      </c>
      <c r="AH30">
        <f>IF('Games &amp; Picks'!AL$1="","",IF('Games &amp; Picks'!$E30="x","",IF('Games &amp; Picks'!$E30='Games &amp; Picks'!AL30,SUM(AH29,1),0)))</f>
        <v>2</v>
      </c>
      <c r="AI30">
        <f>IF('Games &amp; Picks'!AM$1="","",IF('Games &amp; Picks'!$E30="x","",IF('Games &amp; Picks'!$E30='Games &amp; Picks'!AM30,SUM(AI29,1),0)))</f>
        <v>0</v>
      </c>
      <c r="AJ30">
        <f>IF('Games &amp; Picks'!AN$1="","",IF('Games &amp; Picks'!$E30="x","",IF('Games &amp; Picks'!$E30='Games &amp; Picks'!AN30,SUM(AJ29,1),0)))</f>
        <v>2</v>
      </c>
      <c r="AK30">
        <f>IF('Games &amp; Picks'!AO$1="","",IF('Games &amp; Picks'!$E30="x","",IF('Games &amp; Picks'!$E30='Games &amp; Picks'!AO30,SUM(AK29,1),0)))</f>
        <v>1</v>
      </c>
      <c r="AL30">
        <f>IF('Games &amp; Picks'!AP$1="","",IF('Games &amp; Picks'!$E30="x","",IF('Games &amp; Picks'!$E30='Games &amp; Picks'!AP30,SUM(AL29,1),0)))</f>
        <v>0</v>
      </c>
      <c r="AM30" t="str">
        <f>IF('Games &amp; Picks'!AQ$1="","",IF('Games &amp; Picks'!$E30="x","",IF('Games &amp; Picks'!$E30='Games &amp; Picks'!AQ30,SUM(AM29,1),0)))</f>
        <v/>
      </c>
      <c r="AN30" t="str">
        <f>IF('Games &amp; Picks'!AR$1="","",IF('Games &amp; Picks'!$E30="x","",IF('Games &amp; Picks'!$E30='Games &amp; Picks'!AR30,SUM(AN29,1),0)))</f>
        <v/>
      </c>
      <c r="AO30" t="str">
        <f>IF('Games &amp; Picks'!AS$1="","",IF('Games &amp; Picks'!$E30="x","",IF('Games &amp; Picks'!$E30='Games &amp; Picks'!AS30,SUM(AO29,1),0)))</f>
        <v/>
      </c>
      <c r="AP30" t="str">
        <f>IF('Games &amp; Picks'!AT$1="","",IF('Games &amp; Picks'!$E30="x","",IF('Games &amp; Picks'!$E30='Games &amp; Picks'!AT30,SUM(AP29,1),0)))</f>
        <v/>
      </c>
      <c r="AQ30" t="str">
        <f>IF('Games &amp; Picks'!AU$1="","",IF('Games &amp; Picks'!$E30="x","",IF('Games &amp; Picks'!$E30='Games &amp; Picks'!AU30,SUM(AQ29,1),0)))</f>
        <v/>
      </c>
      <c r="AR30" t="str">
        <f>IF('Games &amp; Picks'!AV$1="","",IF('Games &amp; Picks'!$E30="x","",IF('Games &amp; Picks'!$E30='Games &amp; Picks'!AV30,SUM(AR29,1),0)))</f>
        <v/>
      </c>
      <c r="AS30" t="str">
        <f>IF('Games &amp; Picks'!AW$1="","",IF('Games &amp; Picks'!$E30="x","",IF('Games &amp; Picks'!$E30='Games &amp; Picks'!AW30,SUM(AS29,1),0)))</f>
        <v/>
      </c>
      <c r="AT30" t="str">
        <f>IF('Games &amp; Picks'!AX$1="","",IF('Games &amp; Picks'!$E30="x","",IF('Games &amp; Picks'!$E30='Games &amp; Picks'!AX30,SUM(AT29,1),0)))</f>
        <v/>
      </c>
      <c r="AU30" s="44"/>
    </row>
    <row r="31" spans="1:47" x14ac:dyDescent="0.2">
      <c r="A31" s="14" t="str">
        <f>'Games &amp; Picks'!A31</f>
        <v>Music City</v>
      </c>
      <c r="B31">
        <f>IF('Games &amp; Picks'!F$1="","",IF('Games &amp; Picks'!$E31="x","",IF('Games &amp; Picks'!$E31='Games &amp; Picks'!F31,SUM(B30,1),0)))</f>
        <v>2</v>
      </c>
      <c r="C31">
        <f>IF('Games &amp; Picks'!G$1="","",IF('Games &amp; Picks'!$E31="x","",IF('Games &amp; Picks'!$E31='Games &amp; Picks'!G31,SUM(C30,1),0)))</f>
        <v>1</v>
      </c>
      <c r="D31">
        <f>IF('Games &amp; Picks'!H$1="","",IF('Games &amp; Picks'!$E31="x","",IF('Games &amp; Picks'!$E31='Games &amp; Picks'!H31,SUM(D30,1),0)))</f>
        <v>2</v>
      </c>
      <c r="E31">
        <f>IF('Games &amp; Picks'!I$1="","",IF('Games &amp; Picks'!$E31="x","",IF('Games &amp; Picks'!$E31='Games &amp; Picks'!I31,SUM(E30,1),0)))</f>
        <v>0</v>
      </c>
      <c r="F31">
        <f>IF('Games &amp; Picks'!J$1="","",IF('Games &amp; Picks'!$E31="x","",IF('Games &amp; Picks'!$E31='Games &amp; Picks'!J31,SUM(F30,1),0)))</f>
        <v>0</v>
      </c>
      <c r="G31">
        <f>IF('Games &amp; Picks'!K$1="","",IF('Games &amp; Picks'!$E31="x","",IF('Games &amp; Picks'!$E31='Games &amp; Picks'!K31,SUM(G30,1),0)))</f>
        <v>2</v>
      </c>
      <c r="H31">
        <f>IF('Games &amp; Picks'!L$1="","",IF('Games &amp; Picks'!$E31="x","",IF('Games &amp; Picks'!$E31='Games &amp; Picks'!L31,SUM(H30,1),0)))</f>
        <v>0</v>
      </c>
      <c r="I31">
        <f>IF('Games &amp; Picks'!M$1="","",IF('Games &amp; Picks'!$E31="x","",IF('Games &amp; Picks'!$E31='Games &amp; Picks'!M31,SUM(I30,1),0)))</f>
        <v>3</v>
      </c>
      <c r="J31">
        <f>IF('Games &amp; Picks'!N$1="","",IF('Games &amp; Picks'!$E31="x","",IF('Games &amp; Picks'!$E31='Games &amp; Picks'!N31,SUM(J30,1),0)))</f>
        <v>2</v>
      </c>
      <c r="K31">
        <f>IF('Games &amp; Picks'!O$1="","",IF('Games &amp; Picks'!$E31="x","",IF('Games &amp; Picks'!$E31='Games &amp; Picks'!O31,SUM(K30,1),0)))</f>
        <v>0</v>
      </c>
      <c r="L31">
        <f>IF('Games &amp; Picks'!P$1="","",IF('Games &amp; Picks'!$E31="x","",IF('Games &amp; Picks'!$E31='Games &amp; Picks'!P31,SUM(L30,1),0)))</f>
        <v>0</v>
      </c>
      <c r="M31">
        <f>IF('Games &amp; Picks'!Q$1="","",IF('Games &amp; Picks'!$E31="x","",IF('Games &amp; Picks'!$E31='Games &amp; Picks'!Q31,SUM(M30,1),0)))</f>
        <v>6</v>
      </c>
      <c r="N31">
        <f>IF('Games &amp; Picks'!R$1="","",IF('Games &amp; Picks'!$E31="x","",IF('Games &amp; Picks'!$E31='Games &amp; Picks'!R31,SUM(N30,1),0)))</f>
        <v>0</v>
      </c>
      <c r="O31">
        <f>IF('Games &amp; Picks'!S$1="","",IF('Games &amp; Picks'!$E31="x","",IF('Games &amp; Picks'!$E31='Games &amp; Picks'!S31,SUM(O30,1),0)))</f>
        <v>0</v>
      </c>
      <c r="P31">
        <f>IF('Games &amp; Picks'!T$1="","",IF('Games &amp; Picks'!$E31="x","",IF('Games &amp; Picks'!$E31='Games &amp; Picks'!T31,SUM(P30,1),0)))</f>
        <v>0</v>
      </c>
      <c r="Q31">
        <f>IF('Games &amp; Picks'!U$1="","",IF('Games &amp; Picks'!$E31="x","",IF('Games &amp; Picks'!$E31='Games &amp; Picks'!U31,SUM(Q30,1),0)))</f>
        <v>1</v>
      </c>
      <c r="R31">
        <f>IF('Games &amp; Picks'!V$1="","",IF('Games &amp; Picks'!$E31="x","",IF('Games &amp; Picks'!$E31='Games &amp; Picks'!V31,SUM(R30,1),0)))</f>
        <v>0</v>
      </c>
      <c r="S31">
        <f>IF('Games &amp; Picks'!W$1="","",IF('Games &amp; Picks'!$E31="x","",IF('Games &amp; Picks'!$E31='Games &amp; Picks'!W31,SUM(S30,1),0)))</f>
        <v>3</v>
      </c>
      <c r="T31">
        <f>IF('Games &amp; Picks'!X$1="","",IF('Games &amp; Picks'!$E31="x","",IF('Games &amp; Picks'!$E31='Games &amp; Picks'!X31,SUM(T30,1),0)))</f>
        <v>0</v>
      </c>
      <c r="U31">
        <f>IF('Games &amp; Picks'!Y$1="","",IF('Games &amp; Picks'!$E31="x","",IF('Games &amp; Picks'!$E31='Games &amp; Picks'!Y31,SUM(U30,1),0)))</f>
        <v>2</v>
      </c>
      <c r="V31">
        <f>IF('Games &amp; Picks'!Z$1="","",IF('Games &amp; Picks'!$E31="x","",IF('Games &amp; Picks'!$E31='Games &amp; Picks'!Z31,SUM(V30,1),0)))</f>
        <v>3</v>
      </c>
      <c r="W31">
        <f>IF('Games &amp; Picks'!AA$1="","",IF('Games &amp; Picks'!$E31="x","",IF('Games &amp; Picks'!$E31='Games &amp; Picks'!AA31,SUM(W30,1),0)))</f>
        <v>3</v>
      </c>
      <c r="X31">
        <f>IF('Games &amp; Picks'!AB$1="","",IF('Games &amp; Picks'!$E31="x","",IF('Games &amp; Picks'!$E31='Games &amp; Picks'!AB31,SUM(X30,1),0)))</f>
        <v>0</v>
      </c>
      <c r="Y31">
        <f>IF('Games &amp; Picks'!AC$1="","",IF('Games &amp; Picks'!$E31="x","",IF('Games &amp; Picks'!$E31='Games &amp; Picks'!AC31,SUM(Y30,1),0)))</f>
        <v>6</v>
      </c>
      <c r="Z31">
        <f>IF('Games &amp; Picks'!AD$1="","",IF('Games &amp; Picks'!$E31="x","",IF('Games &amp; Picks'!$E31='Games &amp; Picks'!AD31,SUM(Z30,1),0)))</f>
        <v>0</v>
      </c>
      <c r="AA31">
        <f>IF('Games &amp; Picks'!AE$1="","",IF('Games &amp; Picks'!$E31="x","",IF('Games &amp; Picks'!$E31='Games &amp; Picks'!AE31,SUM(AA30,1),0)))</f>
        <v>6</v>
      </c>
      <c r="AB31">
        <f>IF('Games &amp; Picks'!AF$1="","",IF('Games &amp; Picks'!$E31="x","",IF('Games &amp; Picks'!$E31='Games &amp; Picks'!AF31,SUM(AB30,1),0)))</f>
        <v>0</v>
      </c>
      <c r="AC31">
        <f>IF('Games &amp; Picks'!AG$1="","",IF('Games &amp; Picks'!$E31="x","",IF('Games &amp; Picks'!$E31='Games &amp; Picks'!AG31,SUM(AC30,1),0)))</f>
        <v>3</v>
      </c>
      <c r="AD31">
        <f>IF('Games &amp; Picks'!AH$1="","",IF('Games &amp; Picks'!$E31="x","",IF('Games &amp; Picks'!$E31='Games &amp; Picks'!AH31,SUM(AD30,1),0)))</f>
        <v>3</v>
      </c>
      <c r="AE31">
        <f>IF('Games &amp; Picks'!AI$1="","",IF('Games &amp; Picks'!$E31="x","",IF('Games &amp; Picks'!$E31='Games &amp; Picks'!AI31,SUM(AE30,1),0)))</f>
        <v>0</v>
      </c>
      <c r="AF31">
        <f>IF('Games &amp; Picks'!AJ$1="","",IF('Games &amp; Picks'!$E31="x","",IF('Games &amp; Picks'!$E31='Games &amp; Picks'!AJ31,SUM(AF30,1),0)))</f>
        <v>6</v>
      </c>
      <c r="AG31">
        <f>IF('Games &amp; Picks'!AK$1="","",IF('Games &amp; Picks'!$E31="x","",IF('Games &amp; Picks'!$E31='Games &amp; Picks'!AK31,SUM(AG30,1),0)))</f>
        <v>2</v>
      </c>
      <c r="AH31">
        <f>IF('Games &amp; Picks'!AL$1="","",IF('Games &amp; Picks'!$E31="x","",IF('Games &amp; Picks'!$E31='Games &amp; Picks'!AL31,SUM(AH30,1),0)))</f>
        <v>0</v>
      </c>
      <c r="AI31">
        <f>IF('Games &amp; Picks'!AM$1="","",IF('Games &amp; Picks'!$E31="x","",IF('Games &amp; Picks'!$E31='Games &amp; Picks'!AM31,SUM(AI30,1),0)))</f>
        <v>0</v>
      </c>
      <c r="AJ31">
        <f>IF('Games &amp; Picks'!AN$1="","",IF('Games &amp; Picks'!$E31="x","",IF('Games &amp; Picks'!$E31='Games &amp; Picks'!AN31,SUM(AJ30,1),0)))</f>
        <v>3</v>
      </c>
      <c r="AK31">
        <f>IF('Games &amp; Picks'!AO$1="","",IF('Games &amp; Picks'!$E31="x","",IF('Games &amp; Picks'!$E31='Games &amp; Picks'!AO31,SUM(AK30,1),0)))</f>
        <v>0</v>
      </c>
      <c r="AL31">
        <f>IF('Games &amp; Picks'!AP$1="","",IF('Games &amp; Picks'!$E31="x","",IF('Games &amp; Picks'!$E31='Games &amp; Picks'!AP31,SUM(AL30,1),0)))</f>
        <v>0</v>
      </c>
      <c r="AM31" t="str">
        <f>IF('Games &amp; Picks'!AQ$1="","",IF('Games &amp; Picks'!$E31="x","",IF('Games &amp; Picks'!$E31='Games &amp; Picks'!AQ31,SUM(AM30,1),0)))</f>
        <v/>
      </c>
      <c r="AN31" t="str">
        <f>IF('Games &amp; Picks'!AR$1="","",IF('Games &amp; Picks'!$E31="x","",IF('Games &amp; Picks'!$E31='Games &amp; Picks'!AR31,SUM(AN30,1),0)))</f>
        <v/>
      </c>
      <c r="AO31" t="str">
        <f>IF('Games &amp; Picks'!AS$1="","",IF('Games &amp; Picks'!$E31="x","",IF('Games &amp; Picks'!$E31='Games &amp; Picks'!AS31,SUM(AO30,1),0)))</f>
        <v/>
      </c>
      <c r="AP31" t="str">
        <f>IF('Games &amp; Picks'!AT$1="","",IF('Games &amp; Picks'!$E31="x","",IF('Games &amp; Picks'!$E31='Games &amp; Picks'!AT31,SUM(AP30,1),0)))</f>
        <v/>
      </c>
      <c r="AQ31" t="str">
        <f>IF('Games &amp; Picks'!AU$1="","",IF('Games &amp; Picks'!$E31="x","",IF('Games &amp; Picks'!$E31='Games &amp; Picks'!AU31,SUM(AQ30,1),0)))</f>
        <v/>
      </c>
      <c r="AR31" t="str">
        <f>IF('Games &amp; Picks'!AV$1="","",IF('Games &amp; Picks'!$E31="x","",IF('Games &amp; Picks'!$E31='Games &amp; Picks'!AV31,SUM(AR30,1),0)))</f>
        <v/>
      </c>
      <c r="AS31" t="str">
        <f>IF('Games &amp; Picks'!AW$1="","",IF('Games &amp; Picks'!$E31="x","",IF('Games &amp; Picks'!$E31='Games &amp; Picks'!AW31,SUM(AS30,1),0)))</f>
        <v/>
      </c>
      <c r="AT31" t="str">
        <f>IF('Games &amp; Picks'!AX$1="","",IF('Games &amp; Picks'!$E31="x","",IF('Games &amp; Picks'!$E31='Games &amp; Picks'!AX31,SUM(AT30,1),0)))</f>
        <v/>
      </c>
      <c r="AU31" s="44"/>
    </row>
    <row r="32" spans="1:47" x14ac:dyDescent="0.2">
      <c r="A32" s="14" t="str">
        <f>'Games &amp; Picks'!A32</f>
        <v>Arizona</v>
      </c>
      <c r="B32">
        <f>IF('Games &amp; Picks'!F$1="","",IF('Games &amp; Picks'!$E32="x","",IF('Games &amp; Picks'!$E32='Games &amp; Picks'!F32,SUM(B31,1),0)))</f>
        <v>3</v>
      </c>
      <c r="C32">
        <f>IF('Games &amp; Picks'!G$1="","",IF('Games &amp; Picks'!$E32="x","",IF('Games &amp; Picks'!$E32='Games &amp; Picks'!G32,SUM(C31,1),0)))</f>
        <v>2</v>
      </c>
      <c r="D32">
        <f>IF('Games &amp; Picks'!H$1="","",IF('Games &amp; Picks'!$E32="x","",IF('Games &amp; Picks'!$E32='Games &amp; Picks'!H32,SUM(D31,1),0)))</f>
        <v>3</v>
      </c>
      <c r="E32">
        <f>IF('Games &amp; Picks'!I$1="","",IF('Games &amp; Picks'!$E32="x","",IF('Games &amp; Picks'!$E32='Games &amp; Picks'!I32,SUM(E31,1),0)))</f>
        <v>1</v>
      </c>
      <c r="F32">
        <f>IF('Games &amp; Picks'!J$1="","",IF('Games &amp; Picks'!$E32="x","",IF('Games &amp; Picks'!$E32='Games &amp; Picks'!J32,SUM(F31,1),0)))</f>
        <v>1</v>
      </c>
      <c r="G32">
        <f>IF('Games &amp; Picks'!K$1="","",IF('Games &amp; Picks'!$E32="x","",IF('Games &amp; Picks'!$E32='Games &amp; Picks'!K32,SUM(G31,1),0)))</f>
        <v>3</v>
      </c>
      <c r="H32">
        <f>IF('Games &amp; Picks'!L$1="","",IF('Games &amp; Picks'!$E32="x","",IF('Games &amp; Picks'!$E32='Games &amp; Picks'!L32,SUM(H31,1),0)))</f>
        <v>1</v>
      </c>
      <c r="I32">
        <f>IF('Games &amp; Picks'!M$1="","",IF('Games &amp; Picks'!$E32="x","",IF('Games &amp; Picks'!$E32='Games &amp; Picks'!M32,SUM(I31,1),0)))</f>
        <v>4</v>
      </c>
      <c r="J32">
        <f>IF('Games &amp; Picks'!N$1="","",IF('Games &amp; Picks'!$E32="x","",IF('Games &amp; Picks'!$E32='Games &amp; Picks'!N32,SUM(J31,1),0)))</f>
        <v>3</v>
      </c>
      <c r="K32">
        <f>IF('Games &amp; Picks'!O$1="","",IF('Games &amp; Picks'!$E32="x","",IF('Games &amp; Picks'!$E32='Games &amp; Picks'!O32,SUM(K31,1),0)))</f>
        <v>0</v>
      </c>
      <c r="L32">
        <f>IF('Games &amp; Picks'!P$1="","",IF('Games &amp; Picks'!$E32="x","",IF('Games &amp; Picks'!$E32='Games &amp; Picks'!P32,SUM(L31,1),0)))</f>
        <v>1</v>
      </c>
      <c r="M32">
        <f>IF('Games &amp; Picks'!Q$1="","",IF('Games &amp; Picks'!$E32="x","",IF('Games &amp; Picks'!$E32='Games &amp; Picks'!Q32,SUM(M31,1),0)))</f>
        <v>7</v>
      </c>
      <c r="N32">
        <f>IF('Games &amp; Picks'!R$1="","",IF('Games &amp; Picks'!$E32="x","",IF('Games &amp; Picks'!$E32='Games &amp; Picks'!R32,SUM(N31,1),0)))</f>
        <v>1</v>
      </c>
      <c r="O32">
        <f>IF('Games &amp; Picks'!S$1="","",IF('Games &amp; Picks'!$E32="x","",IF('Games &amp; Picks'!$E32='Games &amp; Picks'!S32,SUM(O31,1),0)))</f>
        <v>1</v>
      </c>
      <c r="P32">
        <f>IF('Games &amp; Picks'!T$1="","",IF('Games &amp; Picks'!$E32="x","",IF('Games &amp; Picks'!$E32='Games &amp; Picks'!T32,SUM(P31,1),0)))</f>
        <v>1</v>
      </c>
      <c r="Q32">
        <f>IF('Games &amp; Picks'!U$1="","",IF('Games &amp; Picks'!$E32="x","",IF('Games &amp; Picks'!$E32='Games &amp; Picks'!U32,SUM(Q31,1),0)))</f>
        <v>2</v>
      </c>
      <c r="R32">
        <f>IF('Games &amp; Picks'!V$1="","",IF('Games &amp; Picks'!$E32="x","",IF('Games &amp; Picks'!$E32='Games &amp; Picks'!V32,SUM(R31,1),0)))</f>
        <v>1</v>
      </c>
      <c r="S32">
        <f>IF('Games &amp; Picks'!W$1="","",IF('Games &amp; Picks'!$E32="x","",IF('Games &amp; Picks'!$E32='Games &amp; Picks'!W32,SUM(S31,1),0)))</f>
        <v>4</v>
      </c>
      <c r="T32">
        <f>IF('Games &amp; Picks'!X$1="","",IF('Games &amp; Picks'!$E32="x","",IF('Games &amp; Picks'!$E32='Games &amp; Picks'!X32,SUM(T31,1),0)))</f>
        <v>1</v>
      </c>
      <c r="U32">
        <f>IF('Games &amp; Picks'!Y$1="","",IF('Games &amp; Picks'!$E32="x","",IF('Games &amp; Picks'!$E32='Games &amp; Picks'!Y32,SUM(U31,1),0)))</f>
        <v>3</v>
      </c>
      <c r="V32">
        <f>IF('Games &amp; Picks'!Z$1="","",IF('Games &amp; Picks'!$E32="x","",IF('Games &amp; Picks'!$E32='Games &amp; Picks'!Z32,SUM(V31,1),0)))</f>
        <v>4</v>
      </c>
      <c r="W32">
        <f>IF('Games &amp; Picks'!AA$1="","",IF('Games &amp; Picks'!$E32="x","",IF('Games &amp; Picks'!$E32='Games &amp; Picks'!AA32,SUM(W31,1),0)))</f>
        <v>4</v>
      </c>
      <c r="X32">
        <f>IF('Games &amp; Picks'!AB$1="","",IF('Games &amp; Picks'!$E32="x","",IF('Games &amp; Picks'!$E32='Games &amp; Picks'!AB32,SUM(X31,1),0)))</f>
        <v>1</v>
      </c>
      <c r="Y32">
        <f>IF('Games &amp; Picks'!AC$1="","",IF('Games &amp; Picks'!$E32="x","",IF('Games &amp; Picks'!$E32='Games &amp; Picks'!AC32,SUM(Y31,1),0)))</f>
        <v>7</v>
      </c>
      <c r="Z32">
        <f>IF('Games &amp; Picks'!AD$1="","",IF('Games &amp; Picks'!$E32="x","",IF('Games &amp; Picks'!$E32='Games &amp; Picks'!AD32,SUM(Z31,1),0)))</f>
        <v>1</v>
      </c>
      <c r="AA32">
        <f>IF('Games &amp; Picks'!AE$1="","",IF('Games &amp; Picks'!$E32="x","",IF('Games &amp; Picks'!$E32='Games &amp; Picks'!AE32,SUM(AA31,1),0)))</f>
        <v>7</v>
      </c>
      <c r="AB32">
        <f>IF('Games &amp; Picks'!AF$1="","",IF('Games &amp; Picks'!$E32="x","",IF('Games &amp; Picks'!$E32='Games &amp; Picks'!AF32,SUM(AB31,1),0)))</f>
        <v>1</v>
      </c>
      <c r="AC32">
        <f>IF('Games &amp; Picks'!AG$1="","",IF('Games &amp; Picks'!$E32="x","",IF('Games &amp; Picks'!$E32='Games &amp; Picks'!AG32,SUM(AC31,1),0)))</f>
        <v>4</v>
      </c>
      <c r="AD32">
        <f>IF('Games &amp; Picks'!AH$1="","",IF('Games &amp; Picks'!$E32="x","",IF('Games &amp; Picks'!$E32='Games &amp; Picks'!AH32,SUM(AD31,1),0)))</f>
        <v>4</v>
      </c>
      <c r="AE32">
        <f>IF('Games &amp; Picks'!AI$1="","",IF('Games &amp; Picks'!$E32="x","",IF('Games &amp; Picks'!$E32='Games &amp; Picks'!AI32,SUM(AE31,1),0)))</f>
        <v>1</v>
      </c>
      <c r="AF32">
        <f>IF('Games &amp; Picks'!AJ$1="","",IF('Games &amp; Picks'!$E32="x","",IF('Games &amp; Picks'!$E32='Games &amp; Picks'!AJ32,SUM(AF31,1),0)))</f>
        <v>7</v>
      </c>
      <c r="AG32">
        <f>IF('Games &amp; Picks'!AK$1="","",IF('Games &amp; Picks'!$E32="x","",IF('Games &amp; Picks'!$E32='Games &amp; Picks'!AK32,SUM(AG31,1),0)))</f>
        <v>3</v>
      </c>
      <c r="AH32">
        <f>IF('Games &amp; Picks'!AL$1="","",IF('Games &amp; Picks'!$E32="x","",IF('Games &amp; Picks'!$E32='Games &amp; Picks'!AL32,SUM(AH31,1),0)))</f>
        <v>1</v>
      </c>
      <c r="AI32">
        <f>IF('Games &amp; Picks'!AM$1="","",IF('Games &amp; Picks'!$E32="x","",IF('Games &amp; Picks'!$E32='Games &amp; Picks'!AM32,SUM(AI31,1),0)))</f>
        <v>0</v>
      </c>
      <c r="AJ32">
        <f>IF('Games &amp; Picks'!AN$1="","",IF('Games &amp; Picks'!$E32="x","",IF('Games &amp; Picks'!$E32='Games &amp; Picks'!AN32,SUM(AJ31,1),0)))</f>
        <v>4</v>
      </c>
      <c r="AK32">
        <f>IF('Games &amp; Picks'!AO$1="","",IF('Games &amp; Picks'!$E32="x","",IF('Games &amp; Picks'!$E32='Games &amp; Picks'!AO32,SUM(AK31,1),0)))</f>
        <v>1</v>
      </c>
      <c r="AL32">
        <f>IF('Games &amp; Picks'!AP$1="","",IF('Games &amp; Picks'!$E32="x","",IF('Games &amp; Picks'!$E32='Games &amp; Picks'!AP32,SUM(AL31,1),0)))</f>
        <v>1</v>
      </c>
      <c r="AM32" t="str">
        <f>IF('Games &amp; Picks'!AQ$1="","",IF('Games &amp; Picks'!$E32="x","",IF('Games &amp; Picks'!$E32='Games &amp; Picks'!AQ32,SUM(AM31,1),0)))</f>
        <v/>
      </c>
      <c r="AN32" t="str">
        <f>IF('Games &amp; Picks'!AR$1="","",IF('Games &amp; Picks'!$E32="x","",IF('Games &amp; Picks'!$E32='Games &amp; Picks'!AR32,SUM(AN31,1),0)))</f>
        <v/>
      </c>
      <c r="AO32" t="str">
        <f>IF('Games &amp; Picks'!AS$1="","",IF('Games &amp; Picks'!$E32="x","",IF('Games &amp; Picks'!$E32='Games &amp; Picks'!AS32,SUM(AO31,1),0)))</f>
        <v/>
      </c>
      <c r="AP32" t="str">
        <f>IF('Games &amp; Picks'!AT$1="","",IF('Games &amp; Picks'!$E32="x","",IF('Games &amp; Picks'!$E32='Games &amp; Picks'!AT32,SUM(AP31,1),0)))</f>
        <v/>
      </c>
      <c r="AQ32" t="str">
        <f>IF('Games &amp; Picks'!AU$1="","",IF('Games &amp; Picks'!$E32="x","",IF('Games &amp; Picks'!$E32='Games &amp; Picks'!AU32,SUM(AQ31,1),0)))</f>
        <v/>
      </c>
      <c r="AR32" t="str">
        <f>IF('Games &amp; Picks'!AV$1="","",IF('Games &amp; Picks'!$E32="x","",IF('Games &amp; Picks'!$E32='Games &amp; Picks'!AV32,SUM(AR31,1),0)))</f>
        <v/>
      </c>
      <c r="AS32" t="str">
        <f>IF('Games &amp; Picks'!AW$1="","",IF('Games &amp; Picks'!$E32="x","",IF('Games &amp; Picks'!$E32='Games &amp; Picks'!AW32,SUM(AS31,1),0)))</f>
        <v/>
      </c>
      <c r="AT32" t="str">
        <f>IF('Games &amp; Picks'!AX$1="","",IF('Games &amp; Picks'!$E32="x","",IF('Games &amp; Picks'!$E32='Games &amp; Picks'!AX32,SUM(AT31,1),0)))</f>
        <v/>
      </c>
      <c r="AU32" s="44"/>
    </row>
    <row r="33" spans="1:47" x14ac:dyDescent="0.2">
      <c r="A33" s="14" t="str">
        <f>'Games &amp; Picks'!A33</f>
        <v>Orange</v>
      </c>
      <c r="B33">
        <f>IF('Games &amp; Picks'!F$1="","",IF('Games &amp; Picks'!$E33="x","",IF('Games &amp; Picks'!$E33='Games &amp; Picks'!F33,SUM(B32,1),0)))</f>
        <v>0</v>
      </c>
      <c r="C33">
        <f>IF('Games &amp; Picks'!G$1="","",IF('Games &amp; Picks'!$E33="x","",IF('Games &amp; Picks'!$E33='Games &amp; Picks'!G33,SUM(C32,1),0)))</f>
        <v>0</v>
      </c>
      <c r="D33">
        <f>IF('Games &amp; Picks'!H$1="","",IF('Games &amp; Picks'!$E33="x","",IF('Games &amp; Picks'!$E33='Games &amp; Picks'!H33,SUM(D32,1),0)))</f>
        <v>0</v>
      </c>
      <c r="E33">
        <f>IF('Games &amp; Picks'!I$1="","",IF('Games &amp; Picks'!$E33="x","",IF('Games &amp; Picks'!$E33='Games &amp; Picks'!I33,SUM(E32,1),0)))</f>
        <v>0</v>
      </c>
      <c r="F33">
        <f>IF('Games &amp; Picks'!J$1="","",IF('Games &amp; Picks'!$E33="x","",IF('Games &amp; Picks'!$E33='Games &amp; Picks'!J33,SUM(F32,1),0)))</f>
        <v>0</v>
      </c>
      <c r="G33">
        <f>IF('Games &amp; Picks'!K$1="","",IF('Games &amp; Picks'!$E33="x","",IF('Games &amp; Picks'!$E33='Games &amp; Picks'!K33,SUM(G32,1),0)))</f>
        <v>0</v>
      </c>
      <c r="H33">
        <f>IF('Games &amp; Picks'!L$1="","",IF('Games &amp; Picks'!$E33="x","",IF('Games &amp; Picks'!$E33='Games &amp; Picks'!L33,SUM(H32,1),0)))</f>
        <v>0</v>
      </c>
      <c r="I33">
        <f>IF('Games &amp; Picks'!M$1="","",IF('Games &amp; Picks'!$E33="x","",IF('Games &amp; Picks'!$E33='Games &amp; Picks'!M33,SUM(I32,1),0)))</f>
        <v>0</v>
      </c>
      <c r="J33">
        <f>IF('Games &amp; Picks'!N$1="","",IF('Games &amp; Picks'!$E33="x","",IF('Games &amp; Picks'!$E33='Games &amp; Picks'!N33,SUM(J32,1),0)))</f>
        <v>0</v>
      </c>
      <c r="K33">
        <f>IF('Games &amp; Picks'!O$1="","",IF('Games &amp; Picks'!$E33="x","",IF('Games &amp; Picks'!$E33='Games &amp; Picks'!O33,SUM(K32,1),0)))</f>
        <v>0</v>
      </c>
      <c r="L33">
        <f>IF('Games &amp; Picks'!P$1="","",IF('Games &amp; Picks'!$E33="x","",IF('Games &amp; Picks'!$E33='Games &amp; Picks'!P33,SUM(L32,1),0)))</f>
        <v>0</v>
      </c>
      <c r="M33">
        <f>IF('Games &amp; Picks'!Q$1="","",IF('Games &amp; Picks'!$E33="x","",IF('Games &amp; Picks'!$E33='Games &amp; Picks'!Q33,SUM(M32,1),0)))</f>
        <v>0</v>
      </c>
      <c r="N33">
        <f>IF('Games &amp; Picks'!R$1="","",IF('Games &amp; Picks'!$E33="x","",IF('Games &amp; Picks'!$E33='Games &amp; Picks'!R33,SUM(N32,1),0)))</f>
        <v>0</v>
      </c>
      <c r="O33">
        <f>IF('Games &amp; Picks'!S$1="","",IF('Games &amp; Picks'!$E33="x","",IF('Games &amp; Picks'!$E33='Games &amp; Picks'!S33,SUM(O32,1),0)))</f>
        <v>0</v>
      </c>
      <c r="P33">
        <f>IF('Games &amp; Picks'!T$1="","",IF('Games &amp; Picks'!$E33="x","",IF('Games &amp; Picks'!$E33='Games &amp; Picks'!T33,SUM(P32,1),0)))</f>
        <v>0</v>
      </c>
      <c r="Q33">
        <f>IF('Games &amp; Picks'!U$1="","",IF('Games &amp; Picks'!$E33="x","",IF('Games &amp; Picks'!$E33='Games &amp; Picks'!U33,SUM(Q32,1),0)))</f>
        <v>0</v>
      </c>
      <c r="R33">
        <f>IF('Games &amp; Picks'!V$1="","",IF('Games &amp; Picks'!$E33="x","",IF('Games &amp; Picks'!$E33='Games &amp; Picks'!V33,SUM(R32,1),0)))</f>
        <v>2</v>
      </c>
      <c r="S33">
        <f>IF('Games &amp; Picks'!W$1="","",IF('Games &amp; Picks'!$E33="x","",IF('Games &amp; Picks'!$E33='Games &amp; Picks'!W33,SUM(S32,1),0)))</f>
        <v>0</v>
      </c>
      <c r="T33">
        <f>IF('Games &amp; Picks'!X$1="","",IF('Games &amp; Picks'!$E33="x","",IF('Games &amp; Picks'!$E33='Games &amp; Picks'!X33,SUM(T32,1),0)))</f>
        <v>0</v>
      </c>
      <c r="U33">
        <f>IF('Games &amp; Picks'!Y$1="","",IF('Games &amp; Picks'!$E33="x","",IF('Games &amp; Picks'!$E33='Games &amp; Picks'!Y33,SUM(U32,1),0)))</f>
        <v>0</v>
      </c>
      <c r="V33">
        <f>IF('Games &amp; Picks'!Z$1="","",IF('Games &amp; Picks'!$E33="x","",IF('Games &amp; Picks'!$E33='Games &amp; Picks'!Z33,SUM(V32,1),0)))</f>
        <v>0</v>
      </c>
      <c r="W33">
        <f>IF('Games &amp; Picks'!AA$1="","",IF('Games &amp; Picks'!$E33="x","",IF('Games &amp; Picks'!$E33='Games &amp; Picks'!AA33,SUM(W32,1),0)))</f>
        <v>0</v>
      </c>
      <c r="X33">
        <f>IF('Games &amp; Picks'!AB$1="","",IF('Games &amp; Picks'!$E33="x","",IF('Games &amp; Picks'!$E33='Games &amp; Picks'!AB33,SUM(X32,1),0)))</f>
        <v>0</v>
      </c>
      <c r="Y33">
        <f>IF('Games &amp; Picks'!AC$1="","",IF('Games &amp; Picks'!$E33="x","",IF('Games &amp; Picks'!$E33='Games &amp; Picks'!AC33,SUM(Y32,1),0)))</f>
        <v>8</v>
      </c>
      <c r="Z33">
        <f>IF('Games &amp; Picks'!AD$1="","",IF('Games &amp; Picks'!$E33="x","",IF('Games &amp; Picks'!$E33='Games &amp; Picks'!AD33,SUM(Z32,1),0)))</f>
        <v>0</v>
      </c>
      <c r="AA33">
        <f>IF('Games &amp; Picks'!AE$1="","",IF('Games &amp; Picks'!$E33="x","",IF('Games &amp; Picks'!$E33='Games &amp; Picks'!AE33,SUM(AA32,1),0)))</f>
        <v>0</v>
      </c>
      <c r="AB33">
        <f>IF('Games &amp; Picks'!AF$1="","",IF('Games &amp; Picks'!$E33="x","",IF('Games &amp; Picks'!$E33='Games &amp; Picks'!AF33,SUM(AB32,1),0)))</f>
        <v>0</v>
      </c>
      <c r="AC33">
        <f>IF('Games &amp; Picks'!AG$1="","",IF('Games &amp; Picks'!$E33="x","",IF('Games &amp; Picks'!$E33='Games &amp; Picks'!AG33,SUM(AC32,1),0)))</f>
        <v>5</v>
      </c>
      <c r="AD33">
        <f>IF('Games &amp; Picks'!AH$1="","",IF('Games &amp; Picks'!$E33="x","",IF('Games &amp; Picks'!$E33='Games &amp; Picks'!AH33,SUM(AD32,1),0)))</f>
        <v>0</v>
      </c>
      <c r="AE33">
        <f>IF('Games &amp; Picks'!AI$1="","",IF('Games &amp; Picks'!$E33="x","",IF('Games &amp; Picks'!$E33='Games &amp; Picks'!AI33,SUM(AE32,1),0)))</f>
        <v>0</v>
      </c>
      <c r="AF33">
        <f>IF('Games &amp; Picks'!AJ$1="","",IF('Games &amp; Picks'!$E33="x","",IF('Games &amp; Picks'!$E33='Games &amp; Picks'!AJ33,SUM(AF32,1),0)))</f>
        <v>0</v>
      </c>
      <c r="AG33">
        <f>IF('Games &amp; Picks'!AK$1="","",IF('Games &amp; Picks'!$E33="x","",IF('Games &amp; Picks'!$E33='Games &amp; Picks'!AK33,SUM(AG32,1),0)))</f>
        <v>0</v>
      </c>
      <c r="AH33">
        <f>IF('Games &amp; Picks'!AL$1="","",IF('Games &amp; Picks'!$E33="x","",IF('Games &amp; Picks'!$E33='Games &amp; Picks'!AL33,SUM(AH32,1),0)))</f>
        <v>0</v>
      </c>
      <c r="AI33">
        <f>IF('Games &amp; Picks'!AM$1="","",IF('Games &amp; Picks'!$E33="x","",IF('Games &amp; Picks'!$E33='Games &amp; Picks'!AM33,SUM(AI32,1),0)))</f>
        <v>0</v>
      </c>
      <c r="AJ33">
        <f>IF('Games &amp; Picks'!AN$1="","",IF('Games &amp; Picks'!$E33="x","",IF('Games &amp; Picks'!$E33='Games &amp; Picks'!AN33,SUM(AJ32,1),0)))</f>
        <v>0</v>
      </c>
      <c r="AK33">
        <f>IF('Games &amp; Picks'!AO$1="","",IF('Games &amp; Picks'!$E33="x","",IF('Games &amp; Picks'!$E33='Games &amp; Picks'!AO33,SUM(AK32,1),0)))</f>
        <v>0</v>
      </c>
      <c r="AL33">
        <f>IF('Games &amp; Picks'!AP$1="","",IF('Games &amp; Picks'!$E33="x","",IF('Games &amp; Picks'!$E33='Games &amp; Picks'!AP33,SUM(AL32,1),0)))</f>
        <v>0</v>
      </c>
      <c r="AM33" t="str">
        <f>IF('Games &amp; Picks'!AQ$1="","",IF('Games &amp; Picks'!$E33="x","",IF('Games &amp; Picks'!$E33='Games &amp; Picks'!AQ33,SUM(AM32,1),0)))</f>
        <v/>
      </c>
      <c r="AN33" t="str">
        <f>IF('Games &amp; Picks'!AR$1="","",IF('Games &amp; Picks'!$E33="x","",IF('Games &amp; Picks'!$E33='Games &amp; Picks'!AR33,SUM(AN32,1),0)))</f>
        <v/>
      </c>
      <c r="AO33" t="str">
        <f>IF('Games &amp; Picks'!AS$1="","",IF('Games &amp; Picks'!$E33="x","",IF('Games &amp; Picks'!$E33='Games &amp; Picks'!AS33,SUM(AO32,1),0)))</f>
        <v/>
      </c>
      <c r="AP33" t="str">
        <f>IF('Games &amp; Picks'!AT$1="","",IF('Games &amp; Picks'!$E33="x","",IF('Games &amp; Picks'!$E33='Games &amp; Picks'!AT33,SUM(AP32,1),0)))</f>
        <v/>
      </c>
      <c r="AQ33" t="str">
        <f>IF('Games &amp; Picks'!AU$1="","",IF('Games &amp; Picks'!$E33="x","",IF('Games &amp; Picks'!$E33='Games &amp; Picks'!AU33,SUM(AQ32,1),0)))</f>
        <v/>
      </c>
      <c r="AR33" t="str">
        <f>IF('Games &amp; Picks'!AV$1="","",IF('Games &amp; Picks'!$E33="x","",IF('Games &amp; Picks'!$E33='Games &amp; Picks'!AV33,SUM(AR32,1),0)))</f>
        <v/>
      </c>
      <c r="AS33" t="str">
        <f>IF('Games &amp; Picks'!AW$1="","",IF('Games &amp; Picks'!$E33="x","",IF('Games &amp; Picks'!$E33='Games &amp; Picks'!AW33,SUM(AS32,1),0)))</f>
        <v/>
      </c>
      <c r="AT33" t="str">
        <f>IF('Games &amp; Picks'!AX$1="","",IF('Games &amp; Picks'!$E33="x","",IF('Games &amp; Picks'!$E33='Games &amp; Picks'!AX33,SUM(AT32,1),0)))</f>
        <v/>
      </c>
      <c r="AU33" s="44"/>
    </row>
    <row r="34" spans="1:47" x14ac:dyDescent="0.2">
      <c r="A34" s="14" t="str">
        <f>'Games &amp; Picks'!A34</f>
        <v>TaxSlayer</v>
      </c>
      <c r="B34">
        <f>IF('Games &amp; Picks'!F$1="","",IF('Games &amp; Picks'!$E34="x","",IF('Games &amp; Picks'!$E34='Games &amp; Picks'!F34,SUM(B33,1),0)))</f>
        <v>0</v>
      </c>
      <c r="C34">
        <f>IF('Games &amp; Picks'!G$1="","",IF('Games &amp; Picks'!$E34="x","",IF('Games &amp; Picks'!$E34='Games &amp; Picks'!G34,SUM(C33,1),0)))</f>
        <v>1</v>
      </c>
      <c r="D34">
        <f>IF('Games &amp; Picks'!H$1="","",IF('Games &amp; Picks'!$E34="x","",IF('Games &amp; Picks'!$E34='Games &amp; Picks'!H34,SUM(D33,1),0)))</f>
        <v>1</v>
      </c>
      <c r="E34">
        <f>IF('Games &amp; Picks'!I$1="","",IF('Games &amp; Picks'!$E34="x","",IF('Games &amp; Picks'!$E34='Games &amp; Picks'!I34,SUM(E33,1),0)))</f>
        <v>1</v>
      </c>
      <c r="F34">
        <f>IF('Games &amp; Picks'!J$1="","",IF('Games &amp; Picks'!$E34="x","",IF('Games &amp; Picks'!$E34='Games &amp; Picks'!J34,SUM(F33,1),0)))</f>
        <v>0</v>
      </c>
      <c r="G34">
        <f>IF('Games &amp; Picks'!K$1="","",IF('Games &amp; Picks'!$E34="x","",IF('Games &amp; Picks'!$E34='Games &amp; Picks'!K34,SUM(G33,1),0)))</f>
        <v>1</v>
      </c>
      <c r="H34">
        <f>IF('Games &amp; Picks'!L$1="","",IF('Games &amp; Picks'!$E34="x","",IF('Games &amp; Picks'!$E34='Games &amp; Picks'!L34,SUM(H33,1),0)))</f>
        <v>1</v>
      </c>
      <c r="I34">
        <f>IF('Games &amp; Picks'!M$1="","",IF('Games &amp; Picks'!$E34="x","",IF('Games &amp; Picks'!$E34='Games &amp; Picks'!M34,SUM(I33,1),0)))</f>
        <v>0</v>
      </c>
      <c r="J34">
        <f>IF('Games &amp; Picks'!N$1="","",IF('Games &amp; Picks'!$E34="x","",IF('Games &amp; Picks'!$E34='Games &amp; Picks'!N34,SUM(J33,1),0)))</f>
        <v>1</v>
      </c>
      <c r="K34">
        <f>IF('Games &amp; Picks'!O$1="","",IF('Games &amp; Picks'!$E34="x","",IF('Games &amp; Picks'!$E34='Games &amp; Picks'!O34,SUM(K33,1),0)))</f>
        <v>0</v>
      </c>
      <c r="L34">
        <f>IF('Games &amp; Picks'!P$1="","",IF('Games &amp; Picks'!$E34="x","",IF('Games &amp; Picks'!$E34='Games &amp; Picks'!P34,SUM(L33,1),0)))</f>
        <v>1</v>
      </c>
      <c r="M34">
        <f>IF('Games &amp; Picks'!Q$1="","",IF('Games &amp; Picks'!$E34="x","",IF('Games &amp; Picks'!$E34='Games &amp; Picks'!Q34,SUM(M33,1),0)))</f>
        <v>1</v>
      </c>
      <c r="N34">
        <f>IF('Games &amp; Picks'!R$1="","",IF('Games &amp; Picks'!$E34="x","",IF('Games &amp; Picks'!$E34='Games &amp; Picks'!R34,SUM(N33,1),0)))</f>
        <v>0</v>
      </c>
      <c r="O34">
        <f>IF('Games &amp; Picks'!S$1="","",IF('Games &amp; Picks'!$E34="x","",IF('Games &amp; Picks'!$E34='Games &amp; Picks'!S34,SUM(O33,1),0)))</f>
        <v>0</v>
      </c>
      <c r="P34">
        <f>IF('Games &amp; Picks'!T$1="","",IF('Games &amp; Picks'!$E34="x","",IF('Games &amp; Picks'!$E34='Games &amp; Picks'!T34,SUM(P33,1),0)))</f>
        <v>0</v>
      </c>
      <c r="Q34">
        <f>IF('Games &amp; Picks'!U$1="","",IF('Games &amp; Picks'!$E34="x","",IF('Games &amp; Picks'!$E34='Games &amp; Picks'!U34,SUM(Q33,1),0)))</f>
        <v>1</v>
      </c>
      <c r="R34">
        <f>IF('Games &amp; Picks'!V$1="","",IF('Games &amp; Picks'!$E34="x","",IF('Games &amp; Picks'!$E34='Games &amp; Picks'!V34,SUM(R33,1),0)))</f>
        <v>0</v>
      </c>
      <c r="S34">
        <f>IF('Games &amp; Picks'!W$1="","",IF('Games &amp; Picks'!$E34="x","",IF('Games &amp; Picks'!$E34='Games &amp; Picks'!W34,SUM(S33,1),0)))</f>
        <v>1</v>
      </c>
      <c r="T34">
        <f>IF('Games &amp; Picks'!X$1="","",IF('Games &amp; Picks'!$E34="x","",IF('Games &amp; Picks'!$E34='Games &amp; Picks'!X34,SUM(T33,1),0)))</f>
        <v>1</v>
      </c>
      <c r="U34">
        <f>IF('Games &amp; Picks'!Y$1="","",IF('Games &amp; Picks'!$E34="x","",IF('Games &amp; Picks'!$E34='Games &amp; Picks'!Y34,SUM(U33,1),0)))</f>
        <v>0</v>
      </c>
      <c r="V34">
        <f>IF('Games &amp; Picks'!Z$1="","",IF('Games &amp; Picks'!$E34="x","",IF('Games &amp; Picks'!$E34='Games &amp; Picks'!Z34,SUM(V33,1),0)))</f>
        <v>1</v>
      </c>
      <c r="W34">
        <f>IF('Games &amp; Picks'!AA$1="","",IF('Games &amp; Picks'!$E34="x","",IF('Games &amp; Picks'!$E34='Games &amp; Picks'!AA34,SUM(W33,1),0)))</f>
        <v>1</v>
      </c>
      <c r="X34">
        <f>IF('Games &amp; Picks'!AB$1="","",IF('Games &amp; Picks'!$E34="x","",IF('Games &amp; Picks'!$E34='Games &amp; Picks'!AB34,SUM(X33,1),0)))</f>
        <v>0</v>
      </c>
      <c r="Y34">
        <f>IF('Games &amp; Picks'!AC$1="","",IF('Games &amp; Picks'!$E34="x","",IF('Games &amp; Picks'!$E34='Games &amp; Picks'!AC34,SUM(Y33,1),0)))</f>
        <v>9</v>
      </c>
      <c r="Z34">
        <f>IF('Games &amp; Picks'!AD$1="","",IF('Games &amp; Picks'!$E34="x","",IF('Games &amp; Picks'!$E34='Games &amp; Picks'!AD34,SUM(Z33,1),0)))</f>
        <v>0</v>
      </c>
      <c r="AA34">
        <f>IF('Games &amp; Picks'!AE$1="","",IF('Games &amp; Picks'!$E34="x","",IF('Games &amp; Picks'!$E34='Games &amp; Picks'!AE34,SUM(AA33,1),0)))</f>
        <v>1</v>
      </c>
      <c r="AB34">
        <f>IF('Games &amp; Picks'!AF$1="","",IF('Games &amp; Picks'!$E34="x","",IF('Games &amp; Picks'!$E34='Games &amp; Picks'!AF34,SUM(AB33,1),0)))</f>
        <v>1</v>
      </c>
      <c r="AC34">
        <f>IF('Games &amp; Picks'!AG$1="","",IF('Games &amp; Picks'!$E34="x","",IF('Games &amp; Picks'!$E34='Games &amp; Picks'!AG34,SUM(AC33,1),0)))</f>
        <v>0</v>
      </c>
      <c r="AD34">
        <f>IF('Games &amp; Picks'!AH$1="","",IF('Games &amp; Picks'!$E34="x","",IF('Games &amp; Picks'!$E34='Games &amp; Picks'!AH34,SUM(AD33,1),0)))</f>
        <v>1</v>
      </c>
      <c r="AE34">
        <f>IF('Games &amp; Picks'!AI$1="","",IF('Games &amp; Picks'!$E34="x","",IF('Games &amp; Picks'!$E34='Games &amp; Picks'!AI34,SUM(AE33,1),0)))</f>
        <v>0</v>
      </c>
      <c r="AF34">
        <f>IF('Games &amp; Picks'!AJ$1="","",IF('Games &amp; Picks'!$E34="x","",IF('Games &amp; Picks'!$E34='Games &amp; Picks'!AJ34,SUM(AF33,1),0)))</f>
        <v>1</v>
      </c>
      <c r="AG34">
        <f>IF('Games &amp; Picks'!AK$1="","",IF('Games &amp; Picks'!$E34="x","",IF('Games &amp; Picks'!$E34='Games &amp; Picks'!AK34,SUM(AG33,1),0)))</f>
        <v>1</v>
      </c>
      <c r="AH34">
        <f>IF('Games &amp; Picks'!AL$1="","",IF('Games &amp; Picks'!$E34="x","",IF('Games &amp; Picks'!$E34='Games &amp; Picks'!AL34,SUM(AH33,1),0)))</f>
        <v>1</v>
      </c>
      <c r="AI34">
        <f>IF('Games &amp; Picks'!AM$1="","",IF('Games &amp; Picks'!$E34="x","",IF('Games &amp; Picks'!$E34='Games &amp; Picks'!AM34,SUM(AI33,1),0)))</f>
        <v>1</v>
      </c>
      <c r="AJ34">
        <f>IF('Games &amp; Picks'!AN$1="","",IF('Games &amp; Picks'!$E34="x","",IF('Games &amp; Picks'!$E34='Games &amp; Picks'!AN34,SUM(AJ33,1),0)))</f>
        <v>1</v>
      </c>
      <c r="AK34">
        <f>IF('Games &amp; Picks'!AO$1="","",IF('Games &amp; Picks'!$E34="x","",IF('Games &amp; Picks'!$E34='Games &amp; Picks'!AO34,SUM(AK33,1),0)))</f>
        <v>1</v>
      </c>
      <c r="AL34">
        <f>IF('Games &amp; Picks'!AP$1="","",IF('Games &amp; Picks'!$E34="x","",IF('Games &amp; Picks'!$E34='Games &amp; Picks'!AP34,SUM(AL33,1),0)))</f>
        <v>1</v>
      </c>
      <c r="AM34" t="str">
        <f>IF('Games &amp; Picks'!AQ$1="","",IF('Games &amp; Picks'!$E34="x","",IF('Games &amp; Picks'!$E34='Games &amp; Picks'!AQ34,SUM(AM33,1),0)))</f>
        <v/>
      </c>
      <c r="AN34" t="str">
        <f>IF('Games &amp; Picks'!AR$1="","",IF('Games &amp; Picks'!$E34="x","",IF('Games &amp; Picks'!$E34='Games &amp; Picks'!AR34,SUM(AN33,1),0)))</f>
        <v/>
      </c>
      <c r="AO34" t="str">
        <f>IF('Games &amp; Picks'!AS$1="","",IF('Games &amp; Picks'!$E34="x","",IF('Games &amp; Picks'!$E34='Games &amp; Picks'!AS34,SUM(AO33,1),0)))</f>
        <v/>
      </c>
      <c r="AP34" t="str">
        <f>IF('Games &amp; Picks'!AT$1="","",IF('Games &amp; Picks'!$E34="x","",IF('Games &amp; Picks'!$E34='Games &amp; Picks'!AT34,SUM(AP33,1),0)))</f>
        <v/>
      </c>
      <c r="AQ34" t="str">
        <f>IF('Games &amp; Picks'!AU$1="","",IF('Games &amp; Picks'!$E34="x","",IF('Games &amp; Picks'!$E34='Games &amp; Picks'!AU34,SUM(AQ33,1),0)))</f>
        <v/>
      </c>
      <c r="AR34" t="str">
        <f>IF('Games &amp; Picks'!AV$1="","",IF('Games &amp; Picks'!$E34="x","",IF('Games &amp; Picks'!$E34='Games &amp; Picks'!AV34,SUM(AR33,1),0)))</f>
        <v/>
      </c>
      <c r="AS34" t="str">
        <f>IF('Games &amp; Picks'!AW$1="","",IF('Games &amp; Picks'!$E34="x","",IF('Games &amp; Picks'!$E34='Games &amp; Picks'!AW34,SUM(AS33,1),0)))</f>
        <v/>
      </c>
      <c r="AT34" t="str">
        <f>IF('Games &amp; Picks'!AX$1="","",IF('Games &amp; Picks'!$E34="x","",IF('Games &amp; Picks'!$E34='Games &amp; Picks'!AX34,SUM(AT33,1),0)))</f>
        <v/>
      </c>
      <c r="AU34" s="44"/>
    </row>
    <row r="35" spans="1:47" x14ac:dyDescent="0.2">
      <c r="A35" s="14" t="str">
        <f>'Games &amp; Picks'!A35</f>
        <v>Citrus</v>
      </c>
      <c r="B35">
        <f>IF('Games &amp; Picks'!F$1="","",IF('Games &amp; Picks'!$E35="x","",IF('Games &amp; Picks'!$E35='Games &amp; Picks'!F35,SUM(B34,1),0)))</f>
        <v>1</v>
      </c>
      <c r="C35">
        <f>IF('Games &amp; Picks'!G$1="","",IF('Games &amp; Picks'!$E35="x","",IF('Games &amp; Picks'!$E35='Games &amp; Picks'!G35,SUM(C34,1),0)))</f>
        <v>0</v>
      </c>
      <c r="D35">
        <f>IF('Games &amp; Picks'!H$1="","",IF('Games &amp; Picks'!$E35="x","",IF('Games &amp; Picks'!$E35='Games &amp; Picks'!H35,SUM(D34,1),0)))</f>
        <v>2</v>
      </c>
      <c r="E35">
        <f>IF('Games &amp; Picks'!I$1="","",IF('Games &amp; Picks'!$E35="x","",IF('Games &amp; Picks'!$E35='Games &amp; Picks'!I35,SUM(E34,1),0)))</f>
        <v>0</v>
      </c>
      <c r="F35">
        <f>IF('Games &amp; Picks'!J$1="","",IF('Games &amp; Picks'!$E35="x","",IF('Games &amp; Picks'!$E35='Games &amp; Picks'!J35,SUM(F34,1),0)))</f>
        <v>0</v>
      </c>
      <c r="G35">
        <f>IF('Games &amp; Picks'!K$1="","",IF('Games &amp; Picks'!$E35="x","",IF('Games &amp; Picks'!$E35='Games &amp; Picks'!K35,SUM(G34,1),0)))</f>
        <v>0</v>
      </c>
      <c r="H35">
        <f>IF('Games &amp; Picks'!L$1="","",IF('Games &amp; Picks'!$E35="x","",IF('Games &amp; Picks'!$E35='Games &amp; Picks'!L35,SUM(H34,1),0)))</f>
        <v>0</v>
      </c>
      <c r="I35">
        <f>IF('Games &amp; Picks'!M$1="","",IF('Games &amp; Picks'!$E35="x","",IF('Games &amp; Picks'!$E35='Games &amp; Picks'!M35,SUM(I34,1),0)))</f>
        <v>1</v>
      </c>
      <c r="J35">
        <f>IF('Games &amp; Picks'!N$1="","",IF('Games &amp; Picks'!$E35="x","",IF('Games &amp; Picks'!$E35='Games &amp; Picks'!N35,SUM(J34,1),0)))</f>
        <v>0</v>
      </c>
      <c r="K35">
        <f>IF('Games &amp; Picks'!O$1="","",IF('Games &amp; Picks'!$E35="x","",IF('Games &amp; Picks'!$E35='Games &amp; Picks'!O35,SUM(K34,1),0)))</f>
        <v>1</v>
      </c>
      <c r="L35">
        <f>IF('Games &amp; Picks'!P$1="","",IF('Games &amp; Picks'!$E35="x","",IF('Games &amp; Picks'!$E35='Games &amp; Picks'!P35,SUM(L34,1),0)))</f>
        <v>2</v>
      </c>
      <c r="M35">
        <f>IF('Games &amp; Picks'!Q$1="","",IF('Games &amp; Picks'!$E35="x","",IF('Games &amp; Picks'!$E35='Games &amp; Picks'!Q35,SUM(M34,1),0)))</f>
        <v>0</v>
      </c>
      <c r="N35">
        <f>IF('Games &amp; Picks'!R$1="","",IF('Games &amp; Picks'!$E35="x","",IF('Games &amp; Picks'!$E35='Games &amp; Picks'!R35,SUM(N34,1),0)))</f>
        <v>1</v>
      </c>
      <c r="O35">
        <f>IF('Games &amp; Picks'!S$1="","",IF('Games &amp; Picks'!$E35="x","",IF('Games &amp; Picks'!$E35='Games &amp; Picks'!S35,SUM(O34,1),0)))</f>
        <v>0</v>
      </c>
      <c r="P35">
        <f>IF('Games &amp; Picks'!T$1="","",IF('Games &amp; Picks'!$E35="x","",IF('Games &amp; Picks'!$E35='Games &amp; Picks'!T35,SUM(P34,1),0)))</f>
        <v>0</v>
      </c>
      <c r="Q35">
        <f>IF('Games &amp; Picks'!U$1="","",IF('Games &amp; Picks'!$E35="x","",IF('Games &amp; Picks'!$E35='Games &amp; Picks'!U35,SUM(Q34,1),0)))</f>
        <v>2</v>
      </c>
      <c r="R35">
        <f>IF('Games &amp; Picks'!V$1="","",IF('Games &amp; Picks'!$E35="x","",IF('Games &amp; Picks'!$E35='Games &amp; Picks'!V35,SUM(R34,1),0)))</f>
        <v>0</v>
      </c>
      <c r="S35">
        <f>IF('Games &amp; Picks'!W$1="","",IF('Games &amp; Picks'!$E35="x","",IF('Games &amp; Picks'!$E35='Games &amp; Picks'!W35,SUM(S34,1),0)))</f>
        <v>0</v>
      </c>
      <c r="T35">
        <f>IF('Games &amp; Picks'!X$1="","",IF('Games &amp; Picks'!$E35="x","",IF('Games &amp; Picks'!$E35='Games &amp; Picks'!X35,SUM(T34,1),0)))</f>
        <v>0</v>
      </c>
      <c r="U35">
        <f>IF('Games &amp; Picks'!Y$1="","",IF('Games &amp; Picks'!$E35="x","",IF('Games &amp; Picks'!$E35='Games &amp; Picks'!Y35,SUM(U34,1),0)))</f>
        <v>1</v>
      </c>
      <c r="V35">
        <f>IF('Games &amp; Picks'!Z$1="","",IF('Games &amp; Picks'!$E35="x","",IF('Games &amp; Picks'!$E35='Games &amp; Picks'!Z35,SUM(V34,1),0)))</f>
        <v>2</v>
      </c>
      <c r="W35">
        <f>IF('Games &amp; Picks'!AA$1="","",IF('Games &amp; Picks'!$E35="x","",IF('Games &amp; Picks'!$E35='Games &amp; Picks'!AA35,SUM(W34,1),0)))</f>
        <v>2</v>
      </c>
      <c r="X35">
        <f>IF('Games &amp; Picks'!AB$1="","",IF('Games &amp; Picks'!$E35="x","",IF('Games &amp; Picks'!$E35='Games &amp; Picks'!AB35,SUM(X34,1),0)))</f>
        <v>0</v>
      </c>
      <c r="Y35">
        <f>IF('Games &amp; Picks'!AC$1="","",IF('Games &amp; Picks'!$E35="x","",IF('Games &amp; Picks'!$E35='Games &amp; Picks'!AC35,SUM(Y34,1),0)))</f>
        <v>0</v>
      </c>
      <c r="Z35">
        <f>IF('Games &amp; Picks'!AD$1="","",IF('Games &amp; Picks'!$E35="x","",IF('Games &amp; Picks'!$E35='Games &amp; Picks'!AD35,SUM(Z34,1),0)))</f>
        <v>1</v>
      </c>
      <c r="AA35">
        <f>IF('Games &amp; Picks'!AE$1="","",IF('Games &amp; Picks'!$E35="x","",IF('Games &amp; Picks'!$E35='Games &amp; Picks'!AE35,SUM(AA34,1),0)))</f>
        <v>0</v>
      </c>
      <c r="AB35">
        <f>IF('Games &amp; Picks'!AF$1="","",IF('Games &amp; Picks'!$E35="x","",IF('Games &amp; Picks'!$E35='Games &amp; Picks'!AF35,SUM(AB34,1),0)))</f>
        <v>0</v>
      </c>
      <c r="AC35">
        <f>IF('Games &amp; Picks'!AG$1="","",IF('Games &amp; Picks'!$E35="x","",IF('Games &amp; Picks'!$E35='Games &amp; Picks'!AG35,SUM(AC34,1),0)))</f>
        <v>1</v>
      </c>
      <c r="AD35">
        <f>IF('Games &amp; Picks'!AH$1="","",IF('Games &amp; Picks'!$E35="x","",IF('Games &amp; Picks'!$E35='Games &amp; Picks'!AH35,SUM(AD34,1),0)))</f>
        <v>0</v>
      </c>
      <c r="AE35">
        <f>IF('Games &amp; Picks'!AI$1="","",IF('Games &amp; Picks'!$E35="x","",IF('Games &amp; Picks'!$E35='Games &amp; Picks'!AI35,SUM(AE34,1),0)))</f>
        <v>0</v>
      </c>
      <c r="AF35">
        <f>IF('Games &amp; Picks'!AJ$1="","",IF('Games &amp; Picks'!$E35="x","",IF('Games &amp; Picks'!$E35='Games &amp; Picks'!AJ35,SUM(AF34,1),0)))</f>
        <v>0</v>
      </c>
      <c r="AG35">
        <f>IF('Games &amp; Picks'!AK$1="","",IF('Games &amp; Picks'!$E35="x","",IF('Games &amp; Picks'!$E35='Games &amp; Picks'!AK35,SUM(AG34,1),0)))</f>
        <v>0</v>
      </c>
      <c r="AH35">
        <f>IF('Games &amp; Picks'!AL$1="","",IF('Games &amp; Picks'!$E35="x","",IF('Games &amp; Picks'!$E35='Games &amp; Picks'!AL35,SUM(AH34,1),0)))</f>
        <v>0</v>
      </c>
      <c r="AI35">
        <f>IF('Games &amp; Picks'!AM$1="","",IF('Games &amp; Picks'!$E35="x","",IF('Games &amp; Picks'!$E35='Games &amp; Picks'!AM35,SUM(AI34,1),0)))</f>
        <v>2</v>
      </c>
      <c r="AJ35">
        <f>IF('Games &amp; Picks'!AN$1="","",IF('Games &amp; Picks'!$E35="x","",IF('Games &amp; Picks'!$E35='Games &amp; Picks'!AN35,SUM(AJ34,1),0)))</f>
        <v>2</v>
      </c>
      <c r="AK35">
        <f>IF('Games &amp; Picks'!AO$1="","",IF('Games &amp; Picks'!$E35="x","",IF('Games &amp; Picks'!$E35='Games &amp; Picks'!AO35,SUM(AK34,1),0)))</f>
        <v>2</v>
      </c>
      <c r="AL35">
        <f>IF('Games &amp; Picks'!AP$1="","",IF('Games &amp; Picks'!$E35="x","",IF('Games &amp; Picks'!$E35='Games &amp; Picks'!AP35,SUM(AL34,1),0)))</f>
        <v>0</v>
      </c>
      <c r="AM35" t="str">
        <f>IF('Games &amp; Picks'!AQ$1="","",IF('Games &amp; Picks'!$E35="x","",IF('Games &amp; Picks'!$E35='Games &amp; Picks'!AQ35,SUM(AM34,1),0)))</f>
        <v/>
      </c>
      <c r="AN35" t="str">
        <f>IF('Games &amp; Picks'!AR$1="","",IF('Games &amp; Picks'!$E35="x","",IF('Games &amp; Picks'!$E35='Games &amp; Picks'!AR35,SUM(AN34,1),0)))</f>
        <v/>
      </c>
      <c r="AO35" t="str">
        <f>IF('Games &amp; Picks'!AS$1="","",IF('Games &amp; Picks'!$E35="x","",IF('Games &amp; Picks'!$E35='Games &amp; Picks'!AS35,SUM(AO34,1),0)))</f>
        <v/>
      </c>
      <c r="AP35" t="str">
        <f>IF('Games &amp; Picks'!AT$1="","",IF('Games &amp; Picks'!$E35="x","",IF('Games &amp; Picks'!$E35='Games &amp; Picks'!AT35,SUM(AP34,1),0)))</f>
        <v/>
      </c>
      <c r="AQ35" t="str">
        <f>IF('Games &amp; Picks'!AU$1="","",IF('Games &amp; Picks'!$E35="x","",IF('Games &amp; Picks'!$E35='Games &amp; Picks'!AU35,SUM(AQ34,1),0)))</f>
        <v/>
      </c>
      <c r="AR35" t="str">
        <f>IF('Games &amp; Picks'!AV$1="","",IF('Games &amp; Picks'!$E35="x","",IF('Games &amp; Picks'!$E35='Games &amp; Picks'!AV35,SUM(AR34,1),0)))</f>
        <v/>
      </c>
      <c r="AS35" t="str">
        <f>IF('Games &amp; Picks'!AW$1="","",IF('Games &amp; Picks'!$E35="x","",IF('Games &amp; Picks'!$E35='Games &amp; Picks'!AW35,SUM(AS34,1),0)))</f>
        <v/>
      </c>
      <c r="AT35" t="str">
        <f>IF('Games &amp; Picks'!AX$1="","",IF('Games &amp; Picks'!$E35="x","",IF('Games &amp; Picks'!$E35='Games &amp; Picks'!AX35,SUM(AT34,1),0)))</f>
        <v/>
      </c>
      <c r="AU35" s="44"/>
    </row>
    <row r="36" spans="1:47" x14ac:dyDescent="0.2">
      <c r="A36" s="14" t="str">
        <f>'Games &amp; Picks'!A36</f>
        <v>Peach (Semi 1)</v>
      </c>
      <c r="B36">
        <f>IF('Games &amp; Picks'!F$1="","",IF('Games &amp; Picks'!$E36="x","",IF('Games &amp; Picks'!$E36='Games &amp; Picks'!F36,SUM(B35,1),0)))</f>
        <v>2</v>
      </c>
      <c r="C36">
        <f>IF('Games &amp; Picks'!G$1="","",IF('Games &amp; Picks'!$E36="x","",IF('Games &amp; Picks'!$E36='Games &amp; Picks'!G36,SUM(C35,1),0)))</f>
        <v>1</v>
      </c>
      <c r="D36">
        <f>IF('Games &amp; Picks'!H$1="","",IF('Games &amp; Picks'!$E36="x","",IF('Games &amp; Picks'!$E36='Games &amp; Picks'!H36,SUM(D35,1),0)))</f>
        <v>3</v>
      </c>
      <c r="E36">
        <f>IF('Games &amp; Picks'!I$1="","",IF('Games &amp; Picks'!$E36="x","",IF('Games &amp; Picks'!$E36='Games &amp; Picks'!I36,SUM(E35,1),0)))</f>
        <v>1</v>
      </c>
      <c r="F36">
        <f>IF('Games &amp; Picks'!J$1="","",IF('Games &amp; Picks'!$E36="x","",IF('Games &amp; Picks'!$E36='Games &amp; Picks'!J36,SUM(F35,1),0)))</f>
        <v>1</v>
      </c>
      <c r="G36">
        <f>IF('Games &amp; Picks'!K$1="","",IF('Games &amp; Picks'!$E36="x","",IF('Games &amp; Picks'!$E36='Games &amp; Picks'!K36,SUM(G35,1),0)))</f>
        <v>1</v>
      </c>
      <c r="H36">
        <f>IF('Games &amp; Picks'!L$1="","",IF('Games &amp; Picks'!$E36="x","",IF('Games &amp; Picks'!$E36='Games &amp; Picks'!L36,SUM(H35,1),0)))</f>
        <v>1</v>
      </c>
      <c r="I36">
        <f>IF('Games &amp; Picks'!M$1="","",IF('Games &amp; Picks'!$E36="x","",IF('Games &amp; Picks'!$E36='Games &amp; Picks'!M36,SUM(I35,1),0)))</f>
        <v>2</v>
      </c>
      <c r="J36">
        <f>IF('Games &amp; Picks'!N$1="","",IF('Games &amp; Picks'!$E36="x","",IF('Games &amp; Picks'!$E36='Games &amp; Picks'!N36,SUM(J35,1),0)))</f>
        <v>1</v>
      </c>
      <c r="K36">
        <f>IF('Games &amp; Picks'!O$1="","",IF('Games &amp; Picks'!$E36="x","",IF('Games &amp; Picks'!$E36='Games &amp; Picks'!O36,SUM(K35,1),0)))</f>
        <v>2</v>
      </c>
      <c r="L36">
        <f>IF('Games &amp; Picks'!P$1="","",IF('Games &amp; Picks'!$E36="x","",IF('Games &amp; Picks'!$E36='Games &amp; Picks'!P36,SUM(L35,1),0)))</f>
        <v>3</v>
      </c>
      <c r="M36">
        <f>IF('Games &amp; Picks'!Q$1="","",IF('Games &amp; Picks'!$E36="x","",IF('Games &amp; Picks'!$E36='Games &amp; Picks'!Q36,SUM(M35,1),0)))</f>
        <v>1</v>
      </c>
      <c r="N36">
        <f>IF('Games &amp; Picks'!R$1="","",IF('Games &amp; Picks'!$E36="x","",IF('Games &amp; Picks'!$E36='Games &amp; Picks'!R36,SUM(N35,1),0)))</f>
        <v>2</v>
      </c>
      <c r="O36">
        <f>IF('Games &amp; Picks'!S$1="","",IF('Games &amp; Picks'!$E36="x","",IF('Games &amp; Picks'!$E36='Games &amp; Picks'!S36,SUM(O35,1),0)))</f>
        <v>1</v>
      </c>
      <c r="P36">
        <f>IF('Games &amp; Picks'!T$1="","",IF('Games &amp; Picks'!$E36="x","",IF('Games &amp; Picks'!$E36='Games &amp; Picks'!T36,SUM(P35,1),0)))</f>
        <v>1</v>
      </c>
      <c r="Q36">
        <f>IF('Games &amp; Picks'!U$1="","",IF('Games &amp; Picks'!$E36="x","",IF('Games &amp; Picks'!$E36='Games &amp; Picks'!U36,SUM(Q35,1),0)))</f>
        <v>3</v>
      </c>
      <c r="R36">
        <f>IF('Games &amp; Picks'!V$1="","",IF('Games &amp; Picks'!$E36="x","",IF('Games &amp; Picks'!$E36='Games &amp; Picks'!V36,SUM(R35,1),0)))</f>
        <v>1</v>
      </c>
      <c r="S36">
        <f>IF('Games &amp; Picks'!W$1="","",IF('Games &amp; Picks'!$E36="x","",IF('Games &amp; Picks'!$E36='Games &amp; Picks'!W36,SUM(S35,1),0)))</f>
        <v>1</v>
      </c>
      <c r="T36">
        <f>IF('Games &amp; Picks'!X$1="","",IF('Games &amp; Picks'!$E36="x","",IF('Games &amp; Picks'!$E36='Games &amp; Picks'!X36,SUM(T35,1),0)))</f>
        <v>1</v>
      </c>
      <c r="U36">
        <f>IF('Games &amp; Picks'!Y$1="","",IF('Games &amp; Picks'!$E36="x","",IF('Games &amp; Picks'!$E36='Games &amp; Picks'!Y36,SUM(U35,1),0)))</f>
        <v>2</v>
      </c>
      <c r="V36">
        <f>IF('Games &amp; Picks'!Z$1="","",IF('Games &amp; Picks'!$E36="x","",IF('Games &amp; Picks'!$E36='Games &amp; Picks'!Z36,SUM(V35,1),0)))</f>
        <v>3</v>
      </c>
      <c r="W36">
        <f>IF('Games &amp; Picks'!AA$1="","",IF('Games &amp; Picks'!$E36="x","",IF('Games &amp; Picks'!$E36='Games &amp; Picks'!AA36,SUM(W35,1),0)))</f>
        <v>3</v>
      </c>
      <c r="X36">
        <f>IF('Games &amp; Picks'!AB$1="","",IF('Games &amp; Picks'!$E36="x","",IF('Games &amp; Picks'!$E36='Games &amp; Picks'!AB36,SUM(X35,1),0)))</f>
        <v>1</v>
      </c>
      <c r="Y36">
        <f>IF('Games &amp; Picks'!AC$1="","",IF('Games &amp; Picks'!$E36="x","",IF('Games &amp; Picks'!$E36='Games &amp; Picks'!AC36,SUM(Y35,1),0)))</f>
        <v>1</v>
      </c>
      <c r="Z36">
        <f>IF('Games &amp; Picks'!AD$1="","",IF('Games &amp; Picks'!$E36="x","",IF('Games &amp; Picks'!$E36='Games &amp; Picks'!AD36,SUM(Z35,1),0)))</f>
        <v>2</v>
      </c>
      <c r="AA36">
        <f>IF('Games &amp; Picks'!AE$1="","",IF('Games &amp; Picks'!$E36="x","",IF('Games &amp; Picks'!$E36='Games &amp; Picks'!AE36,SUM(AA35,1),0)))</f>
        <v>1</v>
      </c>
      <c r="AB36">
        <f>IF('Games &amp; Picks'!AF$1="","",IF('Games &amp; Picks'!$E36="x","",IF('Games &amp; Picks'!$E36='Games &amp; Picks'!AF36,SUM(AB35,1),0)))</f>
        <v>1</v>
      </c>
      <c r="AC36">
        <f>IF('Games &amp; Picks'!AG$1="","",IF('Games &amp; Picks'!$E36="x","",IF('Games &amp; Picks'!$E36='Games &amp; Picks'!AG36,SUM(AC35,1),0)))</f>
        <v>2</v>
      </c>
      <c r="AD36">
        <f>IF('Games &amp; Picks'!AH$1="","",IF('Games &amp; Picks'!$E36="x","",IF('Games &amp; Picks'!$E36='Games &amp; Picks'!AH36,SUM(AD35,1),0)))</f>
        <v>1</v>
      </c>
      <c r="AE36">
        <f>IF('Games &amp; Picks'!AI$1="","",IF('Games &amp; Picks'!$E36="x","",IF('Games &amp; Picks'!$E36='Games &amp; Picks'!AI36,SUM(AE35,1),0)))</f>
        <v>1</v>
      </c>
      <c r="AF36">
        <f>IF('Games &amp; Picks'!AJ$1="","",IF('Games &amp; Picks'!$E36="x","",IF('Games &amp; Picks'!$E36='Games &amp; Picks'!AJ36,SUM(AF35,1),0)))</f>
        <v>1</v>
      </c>
      <c r="AG36">
        <f>IF('Games &amp; Picks'!AK$1="","",IF('Games &amp; Picks'!$E36="x","",IF('Games &amp; Picks'!$E36='Games &amp; Picks'!AK36,SUM(AG35,1),0)))</f>
        <v>1</v>
      </c>
      <c r="AH36">
        <f>IF('Games &amp; Picks'!AL$1="","",IF('Games &amp; Picks'!$E36="x","",IF('Games &amp; Picks'!$E36='Games &amp; Picks'!AL36,SUM(AH35,1),0)))</f>
        <v>1</v>
      </c>
      <c r="AI36">
        <f>IF('Games &amp; Picks'!AM$1="","",IF('Games &amp; Picks'!$E36="x","",IF('Games &amp; Picks'!$E36='Games &amp; Picks'!AM36,SUM(AI35,1),0)))</f>
        <v>3</v>
      </c>
      <c r="AJ36">
        <f>IF('Games &amp; Picks'!AN$1="","",IF('Games &amp; Picks'!$E36="x","",IF('Games &amp; Picks'!$E36='Games &amp; Picks'!AN36,SUM(AJ35,1),0)))</f>
        <v>3</v>
      </c>
      <c r="AK36">
        <f>IF('Games &amp; Picks'!AO$1="","",IF('Games &amp; Picks'!$E36="x","",IF('Games &amp; Picks'!$E36='Games &amp; Picks'!AO36,SUM(AK35,1),0)))</f>
        <v>3</v>
      </c>
      <c r="AL36">
        <f>IF('Games &amp; Picks'!AP$1="","",IF('Games &amp; Picks'!$E36="x","",IF('Games &amp; Picks'!$E36='Games &amp; Picks'!AP36,SUM(AL35,1),0)))</f>
        <v>1</v>
      </c>
      <c r="AM36" t="str">
        <f>IF('Games &amp; Picks'!AQ$1="","",IF('Games &amp; Picks'!$E36="x","",IF('Games &amp; Picks'!$E36='Games &amp; Picks'!AQ36,SUM(AM35,1),0)))</f>
        <v/>
      </c>
      <c r="AN36" t="str">
        <f>IF('Games &amp; Picks'!AR$1="","",IF('Games &amp; Picks'!$E36="x","",IF('Games &amp; Picks'!$E36='Games &amp; Picks'!AR36,SUM(AN35,1),0)))</f>
        <v/>
      </c>
      <c r="AO36" t="str">
        <f>IF('Games &amp; Picks'!AS$1="","",IF('Games &amp; Picks'!$E36="x","",IF('Games &amp; Picks'!$E36='Games &amp; Picks'!AS36,SUM(AO35,1),0)))</f>
        <v/>
      </c>
      <c r="AP36" t="str">
        <f>IF('Games &amp; Picks'!AT$1="","",IF('Games &amp; Picks'!$E36="x","",IF('Games &amp; Picks'!$E36='Games &amp; Picks'!AT36,SUM(AP35,1),0)))</f>
        <v/>
      </c>
      <c r="AQ36" t="str">
        <f>IF('Games &amp; Picks'!AU$1="","",IF('Games &amp; Picks'!$E36="x","",IF('Games &amp; Picks'!$E36='Games &amp; Picks'!AU36,SUM(AQ35,1),0)))</f>
        <v/>
      </c>
      <c r="AR36" t="str">
        <f>IF('Games &amp; Picks'!AV$1="","",IF('Games &amp; Picks'!$E36="x","",IF('Games &amp; Picks'!$E36='Games &amp; Picks'!AV36,SUM(AR35,1),0)))</f>
        <v/>
      </c>
      <c r="AS36" t="str">
        <f>IF('Games &amp; Picks'!AW$1="","",IF('Games &amp; Picks'!$E36="x","",IF('Games &amp; Picks'!$E36='Games &amp; Picks'!AW36,SUM(AS35,1),0)))</f>
        <v/>
      </c>
      <c r="AT36" t="str">
        <f>IF('Games &amp; Picks'!AX$1="","",IF('Games &amp; Picks'!$E36="x","",IF('Games &amp; Picks'!$E36='Games &amp; Picks'!AX36,SUM(AT35,1),0)))</f>
        <v/>
      </c>
      <c r="AU36" s="44"/>
    </row>
    <row r="37" spans="1:47" x14ac:dyDescent="0.2">
      <c r="A37" s="14" t="str">
        <f>'Games &amp; Picks'!A37</f>
        <v>Fiesta (Semi 2)</v>
      </c>
      <c r="B37">
        <f>IF('Games &amp; Picks'!F$1="","",IF('Games &amp; Picks'!$E37="x","",IF('Games &amp; Picks'!$E37='Games &amp; Picks'!F37,SUM(B36,1),0)))</f>
        <v>3</v>
      </c>
      <c r="C37">
        <f>IF('Games &amp; Picks'!G$1="","",IF('Games &amp; Picks'!$E37="x","",IF('Games &amp; Picks'!$E37='Games &amp; Picks'!G37,SUM(C36,1),0)))</f>
        <v>2</v>
      </c>
      <c r="D37">
        <f>IF('Games &amp; Picks'!H$1="","",IF('Games &amp; Picks'!$E37="x","",IF('Games &amp; Picks'!$E37='Games &amp; Picks'!H37,SUM(D36,1),0)))</f>
        <v>0</v>
      </c>
      <c r="E37">
        <f>IF('Games &amp; Picks'!I$1="","",IF('Games &amp; Picks'!$E37="x","",IF('Games &amp; Picks'!$E37='Games &amp; Picks'!I37,SUM(E36,1),0)))</f>
        <v>0</v>
      </c>
      <c r="F37">
        <f>IF('Games &amp; Picks'!J$1="","",IF('Games &amp; Picks'!$E37="x","",IF('Games &amp; Picks'!$E37='Games &amp; Picks'!J37,SUM(F36,1),0)))</f>
        <v>2</v>
      </c>
      <c r="G37">
        <f>IF('Games &amp; Picks'!K$1="","",IF('Games &amp; Picks'!$E37="x","",IF('Games &amp; Picks'!$E37='Games &amp; Picks'!K37,SUM(G36,1),0)))</f>
        <v>0</v>
      </c>
      <c r="H37">
        <f>IF('Games &amp; Picks'!L$1="","",IF('Games &amp; Picks'!$E37="x","",IF('Games &amp; Picks'!$E37='Games &amp; Picks'!L37,SUM(H36,1),0)))</f>
        <v>2</v>
      </c>
      <c r="I37">
        <f>IF('Games &amp; Picks'!M$1="","",IF('Games &amp; Picks'!$E37="x","",IF('Games &amp; Picks'!$E37='Games &amp; Picks'!M37,SUM(I36,1),0)))</f>
        <v>3</v>
      </c>
      <c r="J37">
        <f>IF('Games &amp; Picks'!N$1="","",IF('Games &amp; Picks'!$E37="x","",IF('Games &amp; Picks'!$E37='Games &amp; Picks'!N37,SUM(J36,1),0)))</f>
        <v>0</v>
      </c>
      <c r="K37">
        <f>IF('Games &amp; Picks'!O$1="","",IF('Games &amp; Picks'!$E37="x","",IF('Games &amp; Picks'!$E37='Games &amp; Picks'!O37,SUM(K36,1),0)))</f>
        <v>3</v>
      </c>
      <c r="L37">
        <f>IF('Games &amp; Picks'!P$1="","",IF('Games &amp; Picks'!$E37="x","",IF('Games &amp; Picks'!$E37='Games &amp; Picks'!P37,SUM(L36,1),0)))</f>
        <v>0</v>
      </c>
      <c r="M37">
        <f>IF('Games &amp; Picks'!Q$1="","",IF('Games &amp; Picks'!$E37="x","",IF('Games &amp; Picks'!$E37='Games &amp; Picks'!Q37,SUM(M36,1),0)))</f>
        <v>0</v>
      </c>
      <c r="N37">
        <f>IF('Games &amp; Picks'!R$1="","",IF('Games &amp; Picks'!$E37="x","",IF('Games &amp; Picks'!$E37='Games &amp; Picks'!R37,SUM(N36,1),0)))</f>
        <v>3</v>
      </c>
      <c r="O37">
        <f>IF('Games &amp; Picks'!S$1="","",IF('Games &amp; Picks'!$E37="x","",IF('Games &amp; Picks'!$E37='Games &amp; Picks'!S37,SUM(O36,1),0)))</f>
        <v>0</v>
      </c>
      <c r="P37">
        <f>IF('Games &amp; Picks'!T$1="","",IF('Games &amp; Picks'!$E37="x","",IF('Games &amp; Picks'!$E37='Games &amp; Picks'!T37,SUM(P36,1),0)))</f>
        <v>2</v>
      </c>
      <c r="Q37">
        <f>IF('Games &amp; Picks'!U$1="","",IF('Games &amp; Picks'!$E37="x","",IF('Games &amp; Picks'!$E37='Games &amp; Picks'!U37,SUM(Q36,1),0)))</f>
        <v>4</v>
      </c>
      <c r="R37">
        <f>IF('Games &amp; Picks'!V$1="","",IF('Games &amp; Picks'!$E37="x","",IF('Games &amp; Picks'!$E37='Games &amp; Picks'!V37,SUM(R36,1),0)))</f>
        <v>0</v>
      </c>
      <c r="S37">
        <f>IF('Games &amp; Picks'!W$1="","",IF('Games &amp; Picks'!$E37="x","",IF('Games &amp; Picks'!$E37='Games &amp; Picks'!W37,SUM(S36,1),0)))</f>
        <v>0</v>
      </c>
      <c r="T37">
        <f>IF('Games &amp; Picks'!X$1="","",IF('Games &amp; Picks'!$E37="x","",IF('Games &amp; Picks'!$E37='Games &amp; Picks'!X37,SUM(T36,1),0)))</f>
        <v>0</v>
      </c>
      <c r="U37">
        <f>IF('Games &amp; Picks'!Y$1="","",IF('Games &amp; Picks'!$E37="x","",IF('Games &amp; Picks'!$E37='Games &amp; Picks'!Y37,SUM(U36,1),0)))</f>
        <v>3</v>
      </c>
      <c r="V37">
        <f>IF('Games &amp; Picks'!Z$1="","",IF('Games &amp; Picks'!$E37="x","",IF('Games &amp; Picks'!$E37='Games &amp; Picks'!Z37,SUM(V36,1),0)))</f>
        <v>4</v>
      </c>
      <c r="W37">
        <f>IF('Games &amp; Picks'!AA$1="","",IF('Games &amp; Picks'!$E37="x","",IF('Games &amp; Picks'!$E37='Games &amp; Picks'!AA37,SUM(W36,1),0)))</f>
        <v>4</v>
      </c>
      <c r="X37">
        <f>IF('Games &amp; Picks'!AB$1="","",IF('Games &amp; Picks'!$E37="x","",IF('Games &amp; Picks'!$E37='Games &amp; Picks'!AB37,SUM(X36,1),0)))</f>
        <v>2</v>
      </c>
      <c r="Y37">
        <f>IF('Games &amp; Picks'!AC$1="","",IF('Games &amp; Picks'!$E37="x","",IF('Games &amp; Picks'!$E37='Games &amp; Picks'!AC37,SUM(Y36,1),0)))</f>
        <v>2</v>
      </c>
      <c r="Z37">
        <f>IF('Games &amp; Picks'!AD$1="","",IF('Games &amp; Picks'!$E37="x","",IF('Games &amp; Picks'!$E37='Games &amp; Picks'!AD37,SUM(Z36,1),0)))</f>
        <v>3</v>
      </c>
      <c r="AA37">
        <f>IF('Games &amp; Picks'!AE$1="","",IF('Games &amp; Picks'!$E37="x","",IF('Games &amp; Picks'!$E37='Games &amp; Picks'!AE37,SUM(AA36,1),0)))</f>
        <v>0</v>
      </c>
      <c r="AB37">
        <f>IF('Games &amp; Picks'!AF$1="","",IF('Games &amp; Picks'!$E37="x","",IF('Games &amp; Picks'!$E37='Games &amp; Picks'!AF37,SUM(AB36,1),0)))</f>
        <v>0</v>
      </c>
      <c r="AC37">
        <f>IF('Games &amp; Picks'!AG$1="","",IF('Games &amp; Picks'!$E37="x","",IF('Games &amp; Picks'!$E37='Games &amp; Picks'!AG37,SUM(AC36,1),0)))</f>
        <v>3</v>
      </c>
      <c r="AD37">
        <f>IF('Games &amp; Picks'!AH$1="","",IF('Games &amp; Picks'!$E37="x","",IF('Games &amp; Picks'!$E37='Games &amp; Picks'!AH37,SUM(AD36,1),0)))</f>
        <v>0</v>
      </c>
      <c r="AE37">
        <f>IF('Games &amp; Picks'!AI$1="","",IF('Games &amp; Picks'!$E37="x","",IF('Games &amp; Picks'!$E37='Games &amp; Picks'!AI37,SUM(AE36,1),0)))</f>
        <v>0</v>
      </c>
      <c r="AF37">
        <f>IF('Games &amp; Picks'!AJ$1="","",IF('Games &amp; Picks'!$E37="x","",IF('Games &amp; Picks'!$E37='Games &amp; Picks'!AJ37,SUM(AF36,1),0)))</f>
        <v>2</v>
      </c>
      <c r="AG37">
        <f>IF('Games &amp; Picks'!AK$1="","",IF('Games &amp; Picks'!$E37="x","",IF('Games &amp; Picks'!$E37='Games &amp; Picks'!AK37,SUM(AG36,1),0)))</f>
        <v>0</v>
      </c>
      <c r="AH37">
        <f>IF('Games &amp; Picks'!AL$1="","",IF('Games &amp; Picks'!$E37="x","",IF('Games &amp; Picks'!$E37='Games &amp; Picks'!AL37,SUM(AH36,1),0)))</f>
        <v>0</v>
      </c>
      <c r="AI37">
        <f>IF('Games &amp; Picks'!AM$1="","",IF('Games &amp; Picks'!$E37="x","",IF('Games &amp; Picks'!$E37='Games &amp; Picks'!AM37,SUM(AI36,1),0)))</f>
        <v>0</v>
      </c>
      <c r="AJ37">
        <f>IF('Games &amp; Picks'!AN$1="","",IF('Games &amp; Picks'!$E37="x","",IF('Games &amp; Picks'!$E37='Games &amp; Picks'!AN37,SUM(AJ36,1),0)))</f>
        <v>0</v>
      </c>
      <c r="AK37">
        <f>IF('Games &amp; Picks'!AO$1="","",IF('Games &amp; Picks'!$E37="x","",IF('Games &amp; Picks'!$E37='Games &amp; Picks'!AO37,SUM(AK36,1),0)))</f>
        <v>0</v>
      </c>
      <c r="AL37">
        <f>IF('Games &amp; Picks'!AP$1="","",IF('Games &amp; Picks'!$E37="x","",IF('Games &amp; Picks'!$E37='Games &amp; Picks'!AP37,SUM(AL36,1),0)))</f>
        <v>0</v>
      </c>
      <c r="AM37" t="str">
        <f>IF('Games &amp; Picks'!AQ$1="","",IF('Games &amp; Picks'!$E37="x","",IF('Games &amp; Picks'!$E37='Games &amp; Picks'!AQ37,SUM(AM36,1),0)))</f>
        <v/>
      </c>
      <c r="AN37" t="str">
        <f>IF('Games &amp; Picks'!AR$1="","",IF('Games &amp; Picks'!$E37="x","",IF('Games &amp; Picks'!$E37='Games &amp; Picks'!AR37,SUM(AN36,1),0)))</f>
        <v/>
      </c>
      <c r="AO37" t="str">
        <f>IF('Games &amp; Picks'!AS$1="","",IF('Games &amp; Picks'!$E37="x","",IF('Games &amp; Picks'!$E37='Games &amp; Picks'!AS37,SUM(AO36,1),0)))</f>
        <v/>
      </c>
      <c r="AP37" t="str">
        <f>IF('Games &amp; Picks'!AT$1="","",IF('Games &amp; Picks'!$E37="x","",IF('Games &amp; Picks'!$E37='Games &amp; Picks'!AT37,SUM(AP36,1),0)))</f>
        <v/>
      </c>
      <c r="AQ37" t="str">
        <f>IF('Games &amp; Picks'!AU$1="","",IF('Games &amp; Picks'!$E37="x","",IF('Games &amp; Picks'!$E37='Games &amp; Picks'!AU37,SUM(AQ36,1),0)))</f>
        <v/>
      </c>
      <c r="AR37" t="str">
        <f>IF('Games &amp; Picks'!AV$1="","",IF('Games &amp; Picks'!$E37="x","",IF('Games &amp; Picks'!$E37='Games &amp; Picks'!AV37,SUM(AR36,1),0)))</f>
        <v/>
      </c>
      <c r="AS37" t="str">
        <f>IF('Games &amp; Picks'!AW$1="","",IF('Games &amp; Picks'!$E37="x","",IF('Games &amp; Picks'!$E37='Games &amp; Picks'!AW37,SUM(AS36,1),0)))</f>
        <v/>
      </c>
      <c r="AT37" t="str">
        <f>IF('Games &amp; Picks'!AX$1="","",IF('Games &amp; Picks'!$E37="x","",IF('Games &amp; Picks'!$E37='Games &amp; Picks'!AX37,SUM(AT36,1),0)))</f>
        <v/>
      </c>
      <c r="AU37" s="44"/>
    </row>
    <row r="38" spans="1:47" x14ac:dyDescent="0.2">
      <c r="A38" s="14" t="str">
        <f>'Games &amp; Picks'!A38</f>
        <v>Outback</v>
      </c>
      <c r="B38">
        <f>IF('Games &amp; Picks'!F$1="","",IF('Games &amp; Picks'!$E38="x","",IF('Games &amp; Picks'!$E38='Games &amp; Picks'!F38,SUM(B37,1),0)))</f>
        <v>0</v>
      </c>
      <c r="C38">
        <f>IF('Games &amp; Picks'!G$1="","",IF('Games &amp; Picks'!$E38="x","",IF('Games &amp; Picks'!$E38='Games &amp; Picks'!G38,SUM(C37,1),0)))</f>
        <v>0</v>
      </c>
      <c r="D38">
        <f>IF('Games &amp; Picks'!H$1="","",IF('Games &amp; Picks'!$E38="x","",IF('Games &amp; Picks'!$E38='Games &amp; Picks'!H38,SUM(D37,1),0)))</f>
        <v>1</v>
      </c>
      <c r="E38">
        <f>IF('Games &amp; Picks'!I$1="","",IF('Games &amp; Picks'!$E38="x","",IF('Games &amp; Picks'!$E38='Games &amp; Picks'!I38,SUM(E37,1),0)))</f>
        <v>1</v>
      </c>
      <c r="F38">
        <f>IF('Games &amp; Picks'!J$1="","",IF('Games &amp; Picks'!$E38="x","",IF('Games &amp; Picks'!$E38='Games &amp; Picks'!J38,SUM(F37,1),0)))</f>
        <v>3</v>
      </c>
      <c r="G38">
        <f>IF('Games &amp; Picks'!K$1="","",IF('Games &amp; Picks'!$E38="x","",IF('Games &amp; Picks'!$E38='Games &amp; Picks'!K38,SUM(G37,1),0)))</f>
        <v>1</v>
      </c>
      <c r="H38">
        <f>IF('Games &amp; Picks'!L$1="","",IF('Games &amp; Picks'!$E38="x","",IF('Games &amp; Picks'!$E38='Games &amp; Picks'!L38,SUM(H37,1),0)))</f>
        <v>3</v>
      </c>
      <c r="I38">
        <f>IF('Games &amp; Picks'!M$1="","",IF('Games &amp; Picks'!$E38="x","",IF('Games &amp; Picks'!$E38='Games &amp; Picks'!M38,SUM(I37,1),0)))</f>
        <v>0</v>
      </c>
      <c r="J38">
        <f>IF('Games &amp; Picks'!N$1="","",IF('Games &amp; Picks'!$E38="x","",IF('Games &amp; Picks'!$E38='Games &amp; Picks'!N38,SUM(J37,1),0)))</f>
        <v>1</v>
      </c>
      <c r="K38">
        <f>IF('Games &amp; Picks'!O$1="","",IF('Games &amp; Picks'!$E38="x","",IF('Games &amp; Picks'!$E38='Games &amp; Picks'!O38,SUM(K37,1),0)))</f>
        <v>4</v>
      </c>
      <c r="L38">
        <f>IF('Games &amp; Picks'!P$1="","",IF('Games &amp; Picks'!$E38="x","",IF('Games &amp; Picks'!$E38='Games &amp; Picks'!P38,SUM(L37,1),0)))</f>
        <v>0</v>
      </c>
      <c r="M38">
        <f>IF('Games &amp; Picks'!Q$1="","",IF('Games &amp; Picks'!$E38="x","",IF('Games &amp; Picks'!$E38='Games &amp; Picks'!Q38,SUM(M37,1),0)))</f>
        <v>1</v>
      </c>
      <c r="N38">
        <f>IF('Games &amp; Picks'!R$1="","",IF('Games &amp; Picks'!$E38="x","",IF('Games &amp; Picks'!$E38='Games &amp; Picks'!R38,SUM(N37,1),0)))</f>
        <v>4</v>
      </c>
      <c r="O38">
        <f>IF('Games &amp; Picks'!S$1="","",IF('Games &amp; Picks'!$E38="x","",IF('Games &amp; Picks'!$E38='Games &amp; Picks'!S38,SUM(O37,1),0)))</f>
        <v>1</v>
      </c>
      <c r="P38">
        <f>IF('Games &amp; Picks'!T$1="","",IF('Games &amp; Picks'!$E38="x","",IF('Games &amp; Picks'!$E38='Games &amp; Picks'!T38,SUM(P37,1),0)))</f>
        <v>0</v>
      </c>
      <c r="Q38">
        <f>IF('Games &amp; Picks'!U$1="","",IF('Games &amp; Picks'!$E38="x","",IF('Games &amp; Picks'!$E38='Games &amp; Picks'!U38,SUM(Q37,1),0)))</f>
        <v>5</v>
      </c>
      <c r="R38">
        <f>IF('Games &amp; Picks'!V$1="","",IF('Games &amp; Picks'!$E38="x","",IF('Games &amp; Picks'!$E38='Games &amp; Picks'!V38,SUM(R37,1),0)))</f>
        <v>1</v>
      </c>
      <c r="S38">
        <f>IF('Games &amp; Picks'!W$1="","",IF('Games &amp; Picks'!$E38="x","",IF('Games &amp; Picks'!$E38='Games &amp; Picks'!W38,SUM(S37,1),0)))</f>
        <v>0</v>
      </c>
      <c r="T38">
        <f>IF('Games &amp; Picks'!X$1="","",IF('Games &amp; Picks'!$E38="x","",IF('Games &amp; Picks'!$E38='Games &amp; Picks'!X38,SUM(T37,1),0)))</f>
        <v>1</v>
      </c>
      <c r="U38">
        <f>IF('Games &amp; Picks'!Y$1="","",IF('Games &amp; Picks'!$E38="x","",IF('Games &amp; Picks'!$E38='Games &amp; Picks'!Y38,SUM(U37,1),0)))</f>
        <v>4</v>
      </c>
      <c r="V38">
        <f>IF('Games &amp; Picks'!Z$1="","",IF('Games &amp; Picks'!$E38="x","",IF('Games &amp; Picks'!$E38='Games &amp; Picks'!Z38,SUM(V37,1),0)))</f>
        <v>0</v>
      </c>
      <c r="W38">
        <f>IF('Games &amp; Picks'!AA$1="","",IF('Games &amp; Picks'!$E38="x","",IF('Games &amp; Picks'!$E38='Games &amp; Picks'!AA38,SUM(W37,1),0)))</f>
        <v>5</v>
      </c>
      <c r="X38">
        <f>IF('Games &amp; Picks'!AB$1="","",IF('Games &amp; Picks'!$E38="x","",IF('Games &amp; Picks'!$E38='Games &amp; Picks'!AB38,SUM(X37,1),0)))</f>
        <v>0</v>
      </c>
      <c r="Y38">
        <f>IF('Games &amp; Picks'!AC$1="","",IF('Games &amp; Picks'!$E38="x","",IF('Games &amp; Picks'!$E38='Games &amp; Picks'!AC38,SUM(Y37,1),0)))</f>
        <v>3</v>
      </c>
      <c r="Z38">
        <f>IF('Games &amp; Picks'!AD$1="","",IF('Games &amp; Picks'!$E38="x","",IF('Games &amp; Picks'!$E38='Games &amp; Picks'!AD38,SUM(Z37,1),0)))</f>
        <v>4</v>
      </c>
      <c r="AA38">
        <f>IF('Games &amp; Picks'!AE$1="","",IF('Games &amp; Picks'!$E38="x","",IF('Games &amp; Picks'!$E38='Games &amp; Picks'!AE38,SUM(AA37,1),0)))</f>
        <v>1</v>
      </c>
      <c r="AB38">
        <f>IF('Games &amp; Picks'!AF$1="","",IF('Games &amp; Picks'!$E38="x","",IF('Games &amp; Picks'!$E38='Games &amp; Picks'!AF38,SUM(AB37,1),0)))</f>
        <v>0</v>
      </c>
      <c r="AC38">
        <f>IF('Games &amp; Picks'!AG$1="","",IF('Games &amp; Picks'!$E38="x","",IF('Games &amp; Picks'!$E38='Games &amp; Picks'!AG38,SUM(AC37,1),0)))</f>
        <v>4</v>
      </c>
      <c r="AD38">
        <f>IF('Games &amp; Picks'!AH$1="","",IF('Games &amp; Picks'!$E38="x","",IF('Games &amp; Picks'!$E38='Games &amp; Picks'!AH38,SUM(AD37,1),0)))</f>
        <v>0</v>
      </c>
      <c r="AE38">
        <f>IF('Games &amp; Picks'!AI$1="","",IF('Games &amp; Picks'!$E38="x","",IF('Games &amp; Picks'!$E38='Games &amp; Picks'!AI38,SUM(AE37,1),0)))</f>
        <v>1</v>
      </c>
      <c r="AF38">
        <f>IF('Games &amp; Picks'!AJ$1="","",IF('Games &amp; Picks'!$E38="x","",IF('Games &amp; Picks'!$E38='Games &amp; Picks'!AJ38,SUM(AF37,1),0)))</f>
        <v>0</v>
      </c>
      <c r="AG38">
        <f>IF('Games &amp; Picks'!AK$1="","",IF('Games &amp; Picks'!$E38="x","",IF('Games &amp; Picks'!$E38='Games &amp; Picks'!AK38,SUM(AG37,1),0)))</f>
        <v>0</v>
      </c>
      <c r="AH38">
        <f>IF('Games &amp; Picks'!AL$1="","",IF('Games &amp; Picks'!$E38="x","",IF('Games &amp; Picks'!$E38='Games &amp; Picks'!AL38,SUM(AH37,1),0)))</f>
        <v>1</v>
      </c>
      <c r="AI38">
        <f>IF('Games &amp; Picks'!AM$1="","",IF('Games &amp; Picks'!$E38="x","",IF('Games &amp; Picks'!$E38='Games &amp; Picks'!AM38,SUM(AI37,1),0)))</f>
        <v>1</v>
      </c>
      <c r="AJ38">
        <f>IF('Games &amp; Picks'!AN$1="","",IF('Games &amp; Picks'!$E38="x","",IF('Games &amp; Picks'!$E38='Games &amp; Picks'!AN38,SUM(AJ37,1),0)))</f>
        <v>1</v>
      </c>
      <c r="AK38">
        <f>IF('Games &amp; Picks'!AO$1="","",IF('Games &amp; Picks'!$E38="x","",IF('Games &amp; Picks'!$E38='Games &amp; Picks'!AO38,SUM(AK37,1),0)))</f>
        <v>0</v>
      </c>
      <c r="AL38">
        <f>IF('Games &amp; Picks'!AP$1="","",IF('Games &amp; Picks'!$E38="x","",IF('Games &amp; Picks'!$E38='Games &amp; Picks'!AP38,SUM(AL37,1),0)))</f>
        <v>1</v>
      </c>
      <c r="AM38" t="str">
        <f>IF('Games &amp; Picks'!AQ$1="","",IF('Games &amp; Picks'!$E38="x","",IF('Games &amp; Picks'!$E38='Games &amp; Picks'!AQ38,SUM(AM37,1),0)))</f>
        <v/>
      </c>
      <c r="AN38" t="str">
        <f>IF('Games &amp; Picks'!AR$1="","",IF('Games &amp; Picks'!$E38="x","",IF('Games &amp; Picks'!$E38='Games &amp; Picks'!AR38,SUM(AN37,1),0)))</f>
        <v/>
      </c>
      <c r="AO38" t="str">
        <f>IF('Games &amp; Picks'!AS$1="","",IF('Games &amp; Picks'!$E38="x","",IF('Games &amp; Picks'!$E38='Games &amp; Picks'!AS38,SUM(AO37,1),0)))</f>
        <v/>
      </c>
      <c r="AP38" t="str">
        <f>IF('Games &amp; Picks'!AT$1="","",IF('Games &amp; Picks'!$E38="x","",IF('Games &amp; Picks'!$E38='Games &amp; Picks'!AT38,SUM(AP37,1),0)))</f>
        <v/>
      </c>
      <c r="AQ38" t="str">
        <f>IF('Games &amp; Picks'!AU$1="","",IF('Games &amp; Picks'!$E38="x","",IF('Games &amp; Picks'!$E38='Games &amp; Picks'!AU38,SUM(AQ37,1),0)))</f>
        <v/>
      </c>
      <c r="AR38" t="str">
        <f>IF('Games &amp; Picks'!AV$1="","",IF('Games &amp; Picks'!$E38="x","",IF('Games &amp; Picks'!$E38='Games &amp; Picks'!AV38,SUM(AR37,1),0)))</f>
        <v/>
      </c>
      <c r="AS38" t="str">
        <f>IF('Games &amp; Picks'!AW$1="","",IF('Games &amp; Picks'!$E38="x","",IF('Games &amp; Picks'!$E38='Games &amp; Picks'!AW38,SUM(AS37,1),0)))</f>
        <v/>
      </c>
      <c r="AT38" t="str">
        <f>IF('Games &amp; Picks'!AX$1="","",IF('Games &amp; Picks'!$E38="x","",IF('Games &amp; Picks'!$E38='Games &amp; Picks'!AX38,SUM(AT37,1),0)))</f>
        <v/>
      </c>
      <c r="AU38" s="44"/>
    </row>
    <row r="39" spans="1:47" x14ac:dyDescent="0.2">
      <c r="A39" s="14" t="str">
        <f>'Games &amp; Picks'!A39</f>
        <v>Cotton</v>
      </c>
      <c r="B39">
        <f>IF('Games &amp; Picks'!F$1="","",IF('Games &amp; Picks'!$E39="x","",IF('Games &amp; Picks'!$E39='Games &amp; Picks'!F39,SUM(B38,1),0)))</f>
        <v>0</v>
      </c>
      <c r="C39">
        <f>IF('Games &amp; Picks'!G$1="","",IF('Games &amp; Picks'!$E39="x","",IF('Games &amp; Picks'!$E39='Games &amp; Picks'!G39,SUM(C38,1),0)))</f>
        <v>1</v>
      </c>
      <c r="D39">
        <f>IF('Games &amp; Picks'!H$1="","",IF('Games &amp; Picks'!$E39="x","",IF('Games &amp; Picks'!$E39='Games &amp; Picks'!H39,SUM(D38,1),0)))</f>
        <v>2</v>
      </c>
      <c r="E39">
        <f>IF('Games &amp; Picks'!I$1="","",IF('Games &amp; Picks'!$E39="x","",IF('Games &amp; Picks'!$E39='Games &amp; Picks'!I39,SUM(E38,1),0)))</f>
        <v>2</v>
      </c>
      <c r="F39">
        <f>IF('Games &amp; Picks'!J$1="","",IF('Games &amp; Picks'!$E39="x","",IF('Games &amp; Picks'!$E39='Games &amp; Picks'!J39,SUM(F38,1),0)))</f>
        <v>4</v>
      </c>
      <c r="G39">
        <f>IF('Games &amp; Picks'!K$1="","",IF('Games &amp; Picks'!$E39="x","",IF('Games &amp; Picks'!$E39='Games &amp; Picks'!K39,SUM(G38,1),0)))</f>
        <v>2</v>
      </c>
      <c r="H39">
        <f>IF('Games &amp; Picks'!L$1="","",IF('Games &amp; Picks'!$E39="x","",IF('Games &amp; Picks'!$E39='Games &amp; Picks'!L39,SUM(H38,1),0)))</f>
        <v>4</v>
      </c>
      <c r="I39">
        <f>IF('Games &amp; Picks'!M$1="","",IF('Games &amp; Picks'!$E39="x","",IF('Games &amp; Picks'!$E39='Games &amp; Picks'!M39,SUM(I38,1),0)))</f>
        <v>0</v>
      </c>
      <c r="J39">
        <f>IF('Games &amp; Picks'!N$1="","",IF('Games &amp; Picks'!$E39="x","",IF('Games &amp; Picks'!$E39='Games &amp; Picks'!N39,SUM(J38,1),0)))</f>
        <v>2</v>
      </c>
      <c r="K39">
        <f>IF('Games &amp; Picks'!O$1="","",IF('Games &amp; Picks'!$E39="x","",IF('Games &amp; Picks'!$E39='Games &amp; Picks'!O39,SUM(K38,1),0)))</f>
        <v>5</v>
      </c>
      <c r="L39">
        <f>IF('Games &amp; Picks'!P$1="","",IF('Games &amp; Picks'!$E39="x","",IF('Games &amp; Picks'!$E39='Games &amp; Picks'!P39,SUM(L38,1),0)))</f>
        <v>0</v>
      </c>
      <c r="M39">
        <f>IF('Games &amp; Picks'!Q$1="","",IF('Games &amp; Picks'!$E39="x","",IF('Games &amp; Picks'!$E39='Games &amp; Picks'!Q39,SUM(M38,1),0)))</f>
        <v>2</v>
      </c>
      <c r="N39">
        <f>IF('Games &amp; Picks'!R$1="","",IF('Games &amp; Picks'!$E39="x","",IF('Games &amp; Picks'!$E39='Games &amp; Picks'!R39,SUM(N38,1),0)))</f>
        <v>5</v>
      </c>
      <c r="O39">
        <f>IF('Games &amp; Picks'!S$1="","",IF('Games &amp; Picks'!$E39="x","",IF('Games &amp; Picks'!$E39='Games &amp; Picks'!S39,SUM(O38,1),0)))</f>
        <v>2</v>
      </c>
      <c r="P39">
        <f>IF('Games &amp; Picks'!T$1="","",IF('Games &amp; Picks'!$E39="x","",IF('Games &amp; Picks'!$E39='Games &amp; Picks'!T39,SUM(P38,1),0)))</f>
        <v>1</v>
      </c>
      <c r="Q39">
        <f>IF('Games &amp; Picks'!U$1="","",IF('Games &amp; Picks'!$E39="x","",IF('Games &amp; Picks'!$E39='Games &amp; Picks'!U39,SUM(Q38,1),0)))</f>
        <v>6</v>
      </c>
      <c r="R39">
        <f>IF('Games &amp; Picks'!V$1="","",IF('Games &amp; Picks'!$E39="x","",IF('Games &amp; Picks'!$E39='Games &amp; Picks'!V39,SUM(R38,1),0)))</f>
        <v>2</v>
      </c>
      <c r="S39">
        <f>IF('Games &amp; Picks'!W$1="","",IF('Games &amp; Picks'!$E39="x","",IF('Games &amp; Picks'!$E39='Games &amp; Picks'!W39,SUM(S38,1),0)))</f>
        <v>1</v>
      </c>
      <c r="T39">
        <f>IF('Games &amp; Picks'!X$1="","",IF('Games &amp; Picks'!$E39="x","",IF('Games &amp; Picks'!$E39='Games &amp; Picks'!X39,SUM(T38,1),0)))</f>
        <v>0</v>
      </c>
      <c r="U39">
        <f>IF('Games &amp; Picks'!Y$1="","",IF('Games &amp; Picks'!$E39="x","",IF('Games &amp; Picks'!$E39='Games &amp; Picks'!Y39,SUM(U38,1),0)))</f>
        <v>5</v>
      </c>
      <c r="V39">
        <f>IF('Games &amp; Picks'!Z$1="","",IF('Games &amp; Picks'!$E39="x","",IF('Games &amp; Picks'!$E39='Games &amp; Picks'!Z39,SUM(V38,1),0)))</f>
        <v>1</v>
      </c>
      <c r="W39">
        <f>IF('Games &amp; Picks'!AA$1="","",IF('Games &amp; Picks'!$E39="x","",IF('Games &amp; Picks'!$E39='Games &amp; Picks'!AA39,SUM(W38,1),0)))</f>
        <v>6</v>
      </c>
      <c r="X39">
        <f>IF('Games &amp; Picks'!AB$1="","",IF('Games &amp; Picks'!$E39="x","",IF('Games &amp; Picks'!$E39='Games &amp; Picks'!AB39,SUM(X38,1),0)))</f>
        <v>0</v>
      </c>
      <c r="Y39">
        <f>IF('Games &amp; Picks'!AC$1="","",IF('Games &amp; Picks'!$E39="x","",IF('Games &amp; Picks'!$E39='Games &amp; Picks'!AC39,SUM(Y38,1),0)))</f>
        <v>0</v>
      </c>
      <c r="Z39">
        <f>IF('Games &amp; Picks'!AD$1="","",IF('Games &amp; Picks'!$E39="x","",IF('Games &amp; Picks'!$E39='Games &amp; Picks'!AD39,SUM(Z38,1),0)))</f>
        <v>5</v>
      </c>
      <c r="AA39">
        <f>IF('Games &amp; Picks'!AE$1="","",IF('Games &amp; Picks'!$E39="x","",IF('Games &amp; Picks'!$E39='Games &amp; Picks'!AE39,SUM(AA38,1),0)))</f>
        <v>2</v>
      </c>
      <c r="AB39">
        <f>IF('Games &amp; Picks'!AF$1="","",IF('Games &amp; Picks'!$E39="x","",IF('Games &amp; Picks'!$E39='Games &amp; Picks'!AF39,SUM(AB38,1),0)))</f>
        <v>0</v>
      </c>
      <c r="AC39">
        <f>IF('Games &amp; Picks'!AG$1="","",IF('Games &amp; Picks'!$E39="x","",IF('Games &amp; Picks'!$E39='Games &amp; Picks'!AG39,SUM(AC38,1),0)))</f>
        <v>5</v>
      </c>
      <c r="AD39">
        <f>IF('Games &amp; Picks'!AH$1="","",IF('Games &amp; Picks'!$E39="x","",IF('Games &amp; Picks'!$E39='Games &amp; Picks'!AH39,SUM(AD38,1),0)))</f>
        <v>1</v>
      </c>
      <c r="AE39">
        <f>IF('Games &amp; Picks'!AI$1="","",IF('Games &amp; Picks'!$E39="x","",IF('Games &amp; Picks'!$E39='Games &amp; Picks'!AI39,SUM(AE38,1),0)))</f>
        <v>2</v>
      </c>
      <c r="AF39">
        <f>IF('Games &amp; Picks'!AJ$1="","",IF('Games &amp; Picks'!$E39="x","",IF('Games &amp; Picks'!$E39='Games &amp; Picks'!AJ39,SUM(AF38,1),0)))</f>
        <v>1</v>
      </c>
      <c r="AG39">
        <f>IF('Games &amp; Picks'!AK$1="","",IF('Games &amp; Picks'!$E39="x","",IF('Games &amp; Picks'!$E39='Games &amp; Picks'!AK39,SUM(AG38,1),0)))</f>
        <v>1</v>
      </c>
      <c r="AH39">
        <f>IF('Games &amp; Picks'!AL$1="","",IF('Games &amp; Picks'!$E39="x","",IF('Games &amp; Picks'!$E39='Games &amp; Picks'!AL39,SUM(AH38,1),0)))</f>
        <v>0</v>
      </c>
      <c r="AI39">
        <f>IF('Games &amp; Picks'!AM$1="","",IF('Games &amp; Picks'!$E39="x","",IF('Games &amp; Picks'!$E39='Games &amp; Picks'!AM39,SUM(AI38,1),0)))</f>
        <v>2</v>
      </c>
      <c r="AJ39">
        <f>IF('Games &amp; Picks'!AN$1="","",IF('Games &amp; Picks'!$E39="x","",IF('Games &amp; Picks'!$E39='Games &amp; Picks'!AN39,SUM(AJ38,1),0)))</f>
        <v>2</v>
      </c>
      <c r="AK39">
        <f>IF('Games &amp; Picks'!AO$1="","",IF('Games &amp; Picks'!$E39="x","",IF('Games &amp; Picks'!$E39='Games &amp; Picks'!AO39,SUM(AK38,1),0)))</f>
        <v>0</v>
      </c>
      <c r="AL39">
        <f>IF('Games &amp; Picks'!AP$1="","",IF('Games &amp; Picks'!$E39="x","",IF('Games &amp; Picks'!$E39='Games &amp; Picks'!AP39,SUM(AL38,1),0)))</f>
        <v>2</v>
      </c>
      <c r="AM39" t="str">
        <f>IF('Games &amp; Picks'!AQ$1="","",IF('Games &amp; Picks'!$E39="x","",IF('Games &amp; Picks'!$E39='Games &amp; Picks'!AQ39,SUM(AM38,1),0)))</f>
        <v/>
      </c>
      <c r="AN39" t="str">
        <f>IF('Games &amp; Picks'!AR$1="","",IF('Games &amp; Picks'!$E39="x","",IF('Games &amp; Picks'!$E39='Games &amp; Picks'!AR39,SUM(AN38,1),0)))</f>
        <v/>
      </c>
      <c r="AO39" t="str">
        <f>IF('Games &amp; Picks'!AS$1="","",IF('Games &amp; Picks'!$E39="x","",IF('Games &amp; Picks'!$E39='Games &amp; Picks'!AS39,SUM(AO38,1),0)))</f>
        <v/>
      </c>
      <c r="AP39" t="str">
        <f>IF('Games &amp; Picks'!AT$1="","",IF('Games &amp; Picks'!$E39="x","",IF('Games &amp; Picks'!$E39='Games &amp; Picks'!AT39,SUM(AP38,1),0)))</f>
        <v/>
      </c>
      <c r="AQ39" t="str">
        <f>IF('Games &amp; Picks'!AU$1="","",IF('Games &amp; Picks'!$E39="x","",IF('Games &amp; Picks'!$E39='Games &amp; Picks'!AU39,SUM(AQ38,1),0)))</f>
        <v/>
      </c>
      <c r="AR39" t="str">
        <f>IF('Games &amp; Picks'!AV$1="","",IF('Games &amp; Picks'!$E39="x","",IF('Games &amp; Picks'!$E39='Games &amp; Picks'!AV39,SUM(AR38,1),0)))</f>
        <v/>
      </c>
      <c r="AS39" t="str">
        <f>IF('Games &amp; Picks'!AW$1="","",IF('Games &amp; Picks'!$E39="x","",IF('Games &amp; Picks'!$E39='Games &amp; Picks'!AW39,SUM(AS38,1),0)))</f>
        <v/>
      </c>
      <c r="AT39" t="str">
        <f>IF('Games &amp; Picks'!AX$1="","",IF('Games &amp; Picks'!$E39="x","",IF('Games &amp; Picks'!$E39='Games &amp; Picks'!AX39,SUM(AT38,1),0)))</f>
        <v/>
      </c>
      <c r="AU39" s="44"/>
    </row>
    <row r="40" spans="1:47" x14ac:dyDescent="0.2">
      <c r="A40" s="14" t="str">
        <f>'Games &amp; Picks'!A40</f>
        <v>Rose</v>
      </c>
      <c r="B40">
        <f>IF('Games &amp; Picks'!F$1="","",IF('Games &amp; Picks'!$E40="x","",IF('Games &amp; Picks'!$E40='Games &amp; Picks'!F40,SUM(B39,1),0)))</f>
        <v>0</v>
      </c>
      <c r="C40">
        <f>IF('Games &amp; Picks'!G$1="","",IF('Games &amp; Picks'!$E40="x","",IF('Games &amp; Picks'!$E40='Games &amp; Picks'!G40,SUM(C39,1),0)))</f>
        <v>2</v>
      </c>
      <c r="D40">
        <f>IF('Games &amp; Picks'!H$1="","",IF('Games &amp; Picks'!$E40="x","",IF('Games &amp; Picks'!$E40='Games &amp; Picks'!H40,SUM(D39,1),0)))</f>
        <v>3</v>
      </c>
      <c r="E40">
        <f>IF('Games &amp; Picks'!I$1="","",IF('Games &amp; Picks'!$E40="x","",IF('Games &amp; Picks'!$E40='Games &amp; Picks'!I40,SUM(E39,1),0)))</f>
        <v>0</v>
      </c>
      <c r="F40">
        <f>IF('Games &amp; Picks'!J$1="","",IF('Games &amp; Picks'!$E40="x","",IF('Games &amp; Picks'!$E40='Games &amp; Picks'!J40,SUM(F39,1),0)))</f>
        <v>5</v>
      </c>
      <c r="G40">
        <f>IF('Games &amp; Picks'!K$1="","",IF('Games &amp; Picks'!$E40="x","",IF('Games &amp; Picks'!$E40='Games &amp; Picks'!K40,SUM(G39,1),0)))</f>
        <v>0</v>
      </c>
      <c r="H40">
        <f>IF('Games &amp; Picks'!L$1="","",IF('Games &amp; Picks'!$E40="x","",IF('Games &amp; Picks'!$E40='Games &amp; Picks'!L40,SUM(H39,1),0)))</f>
        <v>5</v>
      </c>
      <c r="I40">
        <f>IF('Games &amp; Picks'!M$1="","",IF('Games &amp; Picks'!$E40="x","",IF('Games &amp; Picks'!$E40='Games &amp; Picks'!M40,SUM(I39,1),0)))</f>
        <v>1</v>
      </c>
      <c r="J40">
        <f>IF('Games &amp; Picks'!N$1="","",IF('Games &amp; Picks'!$E40="x","",IF('Games &amp; Picks'!$E40='Games &amp; Picks'!N40,SUM(J39,1),0)))</f>
        <v>0</v>
      </c>
      <c r="K40">
        <f>IF('Games &amp; Picks'!O$1="","",IF('Games &amp; Picks'!$E40="x","",IF('Games &amp; Picks'!$E40='Games &amp; Picks'!O40,SUM(K39,1),0)))</f>
        <v>6</v>
      </c>
      <c r="L40">
        <f>IF('Games &amp; Picks'!P$1="","",IF('Games &amp; Picks'!$E40="x","",IF('Games &amp; Picks'!$E40='Games &amp; Picks'!P40,SUM(L39,1),0)))</f>
        <v>1</v>
      </c>
      <c r="M40">
        <f>IF('Games &amp; Picks'!Q$1="","",IF('Games &amp; Picks'!$E40="x","",IF('Games &amp; Picks'!$E40='Games &amp; Picks'!Q40,SUM(M39,1),0)))</f>
        <v>0</v>
      </c>
      <c r="N40">
        <f>IF('Games &amp; Picks'!R$1="","",IF('Games &amp; Picks'!$E40="x","",IF('Games &amp; Picks'!$E40='Games &amp; Picks'!R40,SUM(N39,1),0)))</f>
        <v>6</v>
      </c>
      <c r="O40">
        <f>IF('Games &amp; Picks'!S$1="","",IF('Games &amp; Picks'!$E40="x","",IF('Games &amp; Picks'!$E40='Games &amp; Picks'!S40,SUM(O39,1),0)))</f>
        <v>3</v>
      </c>
      <c r="P40">
        <f>IF('Games &amp; Picks'!T$1="","",IF('Games &amp; Picks'!$E40="x","",IF('Games &amp; Picks'!$E40='Games &amp; Picks'!T40,SUM(P39,1),0)))</f>
        <v>0</v>
      </c>
      <c r="Q40">
        <f>IF('Games &amp; Picks'!U$1="","",IF('Games &amp; Picks'!$E40="x","",IF('Games &amp; Picks'!$E40='Games &amp; Picks'!U40,SUM(Q39,1),0)))</f>
        <v>7</v>
      </c>
      <c r="R40">
        <f>IF('Games &amp; Picks'!V$1="","",IF('Games &amp; Picks'!$E40="x","",IF('Games &amp; Picks'!$E40='Games &amp; Picks'!V40,SUM(R39,1),0)))</f>
        <v>3</v>
      </c>
      <c r="S40">
        <f>IF('Games &amp; Picks'!W$1="","",IF('Games &amp; Picks'!$E40="x","",IF('Games &amp; Picks'!$E40='Games &amp; Picks'!W40,SUM(S39,1),0)))</f>
        <v>0</v>
      </c>
      <c r="T40">
        <f>IF('Games &amp; Picks'!X$1="","",IF('Games &amp; Picks'!$E40="x","",IF('Games &amp; Picks'!$E40='Games &amp; Picks'!X40,SUM(T39,1),0)))</f>
        <v>0</v>
      </c>
      <c r="U40">
        <f>IF('Games &amp; Picks'!Y$1="","",IF('Games &amp; Picks'!$E40="x","",IF('Games &amp; Picks'!$E40='Games &amp; Picks'!Y40,SUM(U39,1),0)))</f>
        <v>6</v>
      </c>
      <c r="V40">
        <f>IF('Games &amp; Picks'!Z$1="","",IF('Games &amp; Picks'!$E40="x","",IF('Games &amp; Picks'!$E40='Games &amp; Picks'!Z40,SUM(V39,1),0)))</f>
        <v>2</v>
      </c>
      <c r="W40">
        <f>IF('Games &amp; Picks'!AA$1="","",IF('Games &amp; Picks'!$E40="x","",IF('Games &amp; Picks'!$E40='Games &amp; Picks'!AA40,SUM(W39,1),0)))</f>
        <v>7</v>
      </c>
      <c r="X40">
        <f>IF('Games &amp; Picks'!AB$1="","",IF('Games &amp; Picks'!$E40="x","",IF('Games &amp; Picks'!$E40='Games &amp; Picks'!AB40,SUM(X39,1),0)))</f>
        <v>1</v>
      </c>
      <c r="Y40">
        <f>IF('Games &amp; Picks'!AC$1="","",IF('Games &amp; Picks'!$E40="x","",IF('Games &amp; Picks'!$E40='Games &amp; Picks'!AC40,SUM(Y39,1),0)))</f>
        <v>1</v>
      </c>
      <c r="Z40">
        <f>IF('Games &amp; Picks'!AD$1="","",IF('Games &amp; Picks'!$E40="x","",IF('Games &amp; Picks'!$E40='Games &amp; Picks'!AD40,SUM(Z39,1),0)))</f>
        <v>0</v>
      </c>
      <c r="AA40">
        <f>IF('Games &amp; Picks'!AE$1="","",IF('Games &amp; Picks'!$E40="x","",IF('Games &amp; Picks'!$E40='Games &amp; Picks'!AE40,SUM(AA39,1),0)))</f>
        <v>3</v>
      </c>
      <c r="AB40">
        <f>IF('Games &amp; Picks'!AF$1="","",IF('Games &amp; Picks'!$E40="x","",IF('Games &amp; Picks'!$E40='Games &amp; Picks'!AF40,SUM(AB39,1),0)))</f>
        <v>1</v>
      </c>
      <c r="AC40">
        <f>IF('Games &amp; Picks'!AG$1="","",IF('Games &amp; Picks'!$E40="x","",IF('Games &amp; Picks'!$E40='Games &amp; Picks'!AG40,SUM(AC39,1),0)))</f>
        <v>6</v>
      </c>
      <c r="AD40">
        <f>IF('Games &amp; Picks'!AH$1="","",IF('Games &amp; Picks'!$E40="x","",IF('Games &amp; Picks'!$E40='Games &amp; Picks'!AH40,SUM(AD39,1),0)))</f>
        <v>2</v>
      </c>
      <c r="AE40">
        <f>IF('Games &amp; Picks'!AI$1="","",IF('Games &amp; Picks'!$E40="x","",IF('Games &amp; Picks'!$E40='Games &amp; Picks'!AI40,SUM(AE39,1),0)))</f>
        <v>3</v>
      </c>
      <c r="AF40">
        <f>IF('Games &amp; Picks'!AJ$1="","",IF('Games &amp; Picks'!$E40="x","",IF('Games &amp; Picks'!$E40='Games &amp; Picks'!AJ40,SUM(AF39,1),0)))</f>
        <v>0</v>
      </c>
      <c r="AG40">
        <f>IF('Games &amp; Picks'!AK$1="","",IF('Games &amp; Picks'!$E40="x","",IF('Games &amp; Picks'!$E40='Games &amp; Picks'!AK40,SUM(AG39,1),0)))</f>
        <v>2</v>
      </c>
      <c r="AH40">
        <f>IF('Games &amp; Picks'!AL$1="","",IF('Games &amp; Picks'!$E40="x","",IF('Games &amp; Picks'!$E40='Games &amp; Picks'!AL40,SUM(AH39,1),0)))</f>
        <v>0</v>
      </c>
      <c r="AI40">
        <f>IF('Games &amp; Picks'!AM$1="","",IF('Games &amp; Picks'!$E40="x","",IF('Games &amp; Picks'!$E40='Games &amp; Picks'!AM40,SUM(AI39,1),0)))</f>
        <v>3</v>
      </c>
      <c r="AJ40">
        <f>IF('Games &amp; Picks'!AN$1="","",IF('Games &amp; Picks'!$E40="x","",IF('Games &amp; Picks'!$E40='Games &amp; Picks'!AN40,SUM(AJ39,1),0)))</f>
        <v>3</v>
      </c>
      <c r="AK40">
        <f>IF('Games &amp; Picks'!AO$1="","",IF('Games &amp; Picks'!$E40="x","",IF('Games &amp; Picks'!$E40='Games &amp; Picks'!AO40,SUM(AK39,1),0)))</f>
        <v>1</v>
      </c>
      <c r="AL40">
        <f>IF('Games &amp; Picks'!AP$1="","",IF('Games &amp; Picks'!$E40="x","",IF('Games &amp; Picks'!$E40='Games &amp; Picks'!AP40,SUM(AL39,1),0)))</f>
        <v>0</v>
      </c>
      <c r="AM40" t="str">
        <f>IF('Games &amp; Picks'!AQ$1="","",IF('Games &amp; Picks'!$E40="x","",IF('Games &amp; Picks'!$E40='Games &amp; Picks'!AQ40,SUM(AM39,1),0)))</f>
        <v/>
      </c>
      <c r="AN40" t="str">
        <f>IF('Games &amp; Picks'!AR$1="","",IF('Games &amp; Picks'!$E40="x","",IF('Games &amp; Picks'!$E40='Games &amp; Picks'!AR40,SUM(AN39,1),0)))</f>
        <v/>
      </c>
      <c r="AO40" t="str">
        <f>IF('Games &amp; Picks'!AS$1="","",IF('Games &amp; Picks'!$E40="x","",IF('Games &amp; Picks'!$E40='Games &amp; Picks'!AS40,SUM(AO39,1),0)))</f>
        <v/>
      </c>
      <c r="AP40" t="str">
        <f>IF('Games &amp; Picks'!AT$1="","",IF('Games &amp; Picks'!$E40="x","",IF('Games &amp; Picks'!$E40='Games &amp; Picks'!AT40,SUM(AP39,1),0)))</f>
        <v/>
      </c>
      <c r="AQ40" t="str">
        <f>IF('Games &amp; Picks'!AU$1="","",IF('Games &amp; Picks'!$E40="x","",IF('Games &amp; Picks'!$E40='Games &amp; Picks'!AU40,SUM(AQ39,1),0)))</f>
        <v/>
      </c>
      <c r="AR40" t="str">
        <f>IF('Games &amp; Picks'!AV$1="","",IF('Games &amp; Picks'!$E40="x","",IF('Games &amp; Picks'!$E40='Games &amp; Picks'!AV40,SUM(AR39,1),0)))</f>
        <v/>
      </c>
      <c r="AS40" t="str">
        <f>IF('Games &amp; Picks'!AW$1="","",IF('Games &amp; Picks'!$E40="x","",IF('Games &amp; Picks'!$E40='Games &amp; Picks'!AW40,SUM(AS39,1),0)))</f>
        <v/>
      </c>
      <c r="AT40" t="str">
        <f>IF('Games &amp; Picks'!AX$1="","",IF('Games &amp; Picks'!$E40="x","",IF('Games &amp; Picks'!$E40='Games &amp; Picks'!AX40,SUM(AT39,1),0)))</f>
        <v/>
      </c>
      <c r="AU40" s="44"/>
    </row>
    <row r="41" spans="1:47" x14ac:dyDescent="0.2">
      <c r="A41" s="14" t="str">
        <f>'Games &amp; Picks'!A41</f>
        <v>Sugar</v>
      </c>
      <c r="B41">
        <f>IF('Games &amp; Picks'!F$1="","",IF('Games &amp; Picks'!$E41="x","",IF('Games &amp; Picks'!$E41='Games &amp; Picks'!F41,SUM(B40,1),0)))</f>
        <v>1</v>
      </c>
      <c r="C41">
        <f>IF('Games &amp; Picks'!G$1="","",IF('Games &amp; Picks'!$E41="x","",IF('Games &amp; Picks'!$E41='Games &amp; Picks'!G41,SUM(C40,1),0)))</f>
        <v>3</v>
      </c>
      <c r="D41">
        <f>IF('Games &amp; Picks'!H$1="","",IF('Games &amp; Picks'!$E41="x","",IF('Games &amp; Picks'!$E41='Games &amp; Picks'!H41,SUM(D40,1),0)))</f>
        <v>4</v>
      </c>
      <c r="E41">
        <f>IF('Games &amp; Picks'!I$1="","",IF('Games &amp; Picks'!$E41="x","",IF('Games &amp; Picks'!$E41='Games &amp; Picks'!I41,SUM(E40,1),0)))</f>
        <v>1</v>
      </c>
      <c r="F41">
        <f>IF('Games &amp; Picks'!J$1="","",IF('Games &amp; Picks'!$E41="x","",IF('Games &amp; Picks'!$E41='Games &amp; Picks'!J41,SUM(F40,1),0)))</f>
        <v>6</v>
      </c>
      <c r="G41">
        <f>IF('Games &amp; Picks'!K$1="","",IF('Games &amp; Picks'!$E41="x","",IF('Games &amp; Picks'!$E41='Games &amp; Picks'!K41,SUM(G40,1),0)))</f>
        <v>1</v>
      </c>
      <c r="H41">
        <f>IF('Games &amp; Picks'!L$1="","",IF('Games &amp; Picks'!$E41="x","",IF('Games &amp; Picks'!$E41='Games &amp; Picks'!L41,SUM(H40,1),0)))</f>
        <v>6</v>
      </c>
      <c r="I41">
        <f>IF('Games &amp; Picks'!M$1="","",IF('Games &amp; Picks'!$E41="x","",IF('Games &amp; Picks'!$E41='Games &amp; Picks'!M41,SUM(I40,1),0)))</f>
        <v>2</v>
      </c>
      <c r="J41">
        <f>IF('Games &amp; Picks'!N$1="","",IF('Games &amp; Picks'!$E41="x","",IF('Games &amp; Picks'!$E41='Games &amp; Picks'!N41,SUM(J40,1),0)))</f>
        <v>1</v>
      </c>
      <c r="K41">
        <f>IF('Games &amp; Picks'!O$1="","",IF('Games &amp; Picks'!$E41="x","",IF('Games &amp; Picks'!$E41='Games &amp; Picks'!O41,SUM(K40,1),0)))</f>
        <v>7</v>
      </c>
      <c r="L41">
        <f>IF('Games &amp; Picks'!P$1="","",IF('Games &amp; Picks'!$E41="x","",IF('Games &amp; Picks'!$E41='Games &amp; Picks'!P41,SUM(L40,1),0)))</f>
        <v>2</v>
      </c>
      <c r="M41">
        <f>IF('Games &amp; Picks'!Q$1="","",IF('Games &amp; Picks'!$E41="x","",IF('Games &amp; Picks'!$E41='Games &amp; Picks'!Q41,SUM(M40,1),0)))</f>
        <v>1</v>
      </c>
      <c r="N41">
        <f>IF('Games &amp; Picks'!R$1="","",IF('Games &amp; Picks'!$E41="x","",IF('Games &amp; Picks'!$E41='Games &amp; Picks'!R41,SUM(N40,1),0)))</f>
        <v>0</v>
      </c>
      <c r="O41">
        <f>IF('Games &amp; Picks'!S$1="","",IF('Games &amp; Picks'!$E41="x","",IF('Games &amp; Picks'!$E41='Games &amp; Picks'!S41,SUM(O40,1),0)))</f>
        <v>4</v>
      </c>
      <c r="P41">
        <f>IF('Games &amp; Picks'!T$1="","",IF('Games &amp; Picks'!$E41="x","",IF('Games &amp; Picks'!$E41='Games &amp; Picks'!T41,SUM(P40,1),0)))</f>
        <v>1</v>
      </c>
      <c r="Q41">
        <f>IF('Games &amp; Picks'!U$1="","",IF('Games &amp; Picks'!$E41="x","",IF('Games &amp; Picks'!$E41='Games &amp; Picks'!U41,SUM(Q40,1),0)))</f>
        <v>8</v>
      </c>
      <c r="R41">
        <f>IF('Games &amp; Picks'!V$1="","",IF('Games &amp; Picks'!$E41="x","",IF('Games &amp; Picks'!$E41='Games &amp; Picks'!V41,SUM(R40,1),0)))</f>
        <v>4</v>
      </c>
      <c r="S41">
        <f>IF('Games &amp; Picks'!W$1="","",IF('Games &amp; Picks'!$E41="x","",IF('Games &amp; Picks'!$E41='Games &amp; Picks'!W41,SUM(S40,1),0)))</f>
        <v>1</v>
      </c>
      <c r="T41">
        <f>IF('Games &amp; Picks'!X$1="","",IF('Games &amp; Picks'!$E41="x","",IF('Games &amp; Picks'!$E41='Games &amp; Picks'!X41,SUM(T40,1),0)))</f>
        <v>0</v>
      </c>
      <c r="U41">
        <f>IF('Games &amp; Picks'!Y$1="","",IF('Games &amp; Picks'!$E41="x","",IF('Games &amp; Picks'!$E41='Games &amp; Picks'!Y41,SUM(U40,1),0)))</f>
        <v>7</v>
      </c>
      <c r="V41">
        <f>IF('Games &amp; Picks'!Z$1="","",IF('Games &amp; Picks'!$E41="x","",IF('Games &amp; Picks'!$E41='Games &amp; Picks'!Z41,SUM(V40,1),0)))</f>
        <v>3</v>
      </c>
      <c r="W41">
        <f>IF('Games &amp; Picks'!AA$1="","",IF('Games &amp; Picks'!$E41="x","",IF('Games &amp; Picks'!$E41='Games &amp; Picks'!AA41,SUM(W40,1),0)))</f>
        <v>8</v>
      </c>
      <c r="X41">
        <f>IF('Games &amp; Picks'!AB$1="","",IF('Games &amp; Picks'!$E41="x","",IF('Games &amp; Picks'!$E41='Games &amp; Picks'!AB41,SUM(X40,1),0)))</f>
        <v>2</v>
      </c>
      <c r="Y41">
        <f>IF('Games &amp; Picks'!AC$1="","",IF('Games &amp; Picks'!$E41="x","",IF('Games &amp; Picks'!$E41='Games &amp; Picks'!AC41,SUM(Y40,1),0)))</f>
        <v>2</v>
      </c>
      <c r="Z41">
        <f>IF('Games &amp; Picks'!AD$1="","",IF('Games &amp; Picks'!$E41="x","",IF('Games &amp; Picks'!$E41='Games &amp; Picks'!AD41,SUM(Z40,1),0)))</f>
        <v>1</v>
      </c>
      <c r="AA41">
        <f>IF('Games &amp; Picks'!AE$1="","",IF('Games &amp; Picks'!$E41="x","",IF('Games &amp; Picks'!$E41='Games &amp; Picks'!AE41,SUM(AA40,1),0)))</f>
        <v>4</v>
      </c>
      <c r="AB41">
        <f>IF('Games &amp; Picks'!AF$1="","",IF('Games &amp; Picks'!$E41="x","",IF('Games &amp; Picks'!$E41='Games &amp; Picks'!AF41,SUM(AB40,1),0)))</f>
        <v>2</v>
      </c>
      <c r="AC41">
        <f>IF('Games &amp; Picks'!AG$1="","",IF('Games &amp; Picks'!$E41="x","",IF('Games &amp; Picks'!$E41='Games &amp; Picks'!AG41,SUM(AC40,1),0)))</f>
        <v>7</v>
      </c>
      <c r="AD41">
        <f>IF('Games &amp; Picks'!AH$1="","",IF('Games &amp; Picks'!$E41="x","",IF('Games &amp; Picks'!$E41='Games &amp; Picks'!AH41,SUM(AD40,1),0)))</f>
        <v>3</v>
      </c>
      <c r="AE41">
        <f>IF('Games &amp; Picks'!AI$1="","",IF('Games &amp; Picks'!$E41="x","",IF('Games &amp; Picks'!$E41='Games &amp; Picks'!AI41,SUM(AE40,1),0)))</f>
        <v>4</v>
      </c>
      <c r="AF41">
        <f>IF('Games &amp; Picks'!AJ$1="","",IF('Games &amp; Picks'!$E41="x","",IF('Games &amp; Picks'!$E41='Games &amp; Picks'!AJ41,SUM(AF40,1),0)))</f>
        <v>1</v>
      </c>
      <c r="AG41">
        <f>IF('Games &amp; Picks'!AK$1="","",IF('Games &amp; Picks'!$E41="x","",IF('Games &amp; Picks'!$E41='Games &amp; Picks'!AK41,SUM(AG40,1),0)))</f>
        <v>3</v>
      </c>
      <c r="AH41">
        <f>IF('Games &amp; Picks'!AL$1="","",IF('Games &amp; Picks'!$E41="x","",IF('Games &amp; Picks'!$E41='Games &amp; Picks'!AL41,SUM(AH40,1),0)))</f>
        <v>1</v>
      </c>
      <c r="AI41">
        <f>IF('Games &amp; Picks'!AM$1="","",IF('Games &amp; Picks'!$E41="x","",IF('Games &amp; Picks'!$E41='Games &amp; Picks'!AM41,SUM(AI40,1),0)))</f>
        <v>4</v>
      </c>
      <c r="AJ41">
        <f>IF('Games &amp; Picks'!AN$1="","",IF('Games &amp; Picks'!$E41="x","",IF('Games &amp; Picks'!$E41='Games &amp; Picks'!AN41,SUM(AJ40,1),0)))</f>
        <v>4</v>
      </c>
      <c r="AK41">
        <f>IF('Games &amp; Picks'!AO$1="","",IF('Games &amp; Picks'!$E41="x","",IF('Games &amp; Picks'!$E41='Games &amp; Picks'!AO41,SUM(AK40,1),0)))</f>
        <v>2</v>
      </c>
      <c r="AL41">
        <f>IF('Games &amp; Picks'!AP$1="","",IF('Games &amp; Picks'!$E41="x","",IF('Games &amp; Picks'!$E41='Games &amp; Picks'!AP41,SUM(AL40,1),0)))</f>
        <v>1</v>
      </c>
      <c r="AM41" t="str">
        <f>IF('Games &amp; Picks'!AQ$1="","",IF('Games &amp; Picks'!$E41="x","",IF('Games &amp; Picks'!$E41='Games &amp; Picks'!AQ41,SUM(AM40,1),0)))</f>
        <v/>
      </c>
      <c r="AN41" t="str">
        <f>IF('Games &amp; Picks'!AR$1="","",IF('Games &amp; Picks'!$E41="x","",IF('Games &amp; Picks'!$E41='Games &amp; Picks'!AR41,SUM(AN40,1),0)))</f>
        <v/>
      </c>
      <c r="AO41" t="str">
        <f>IF('Games &amp; Picks'!AS$1="","",IF('Games &amp; Picks'!$E41="x","",IF('Games &amp; Picks'!$E41='Games &amp; Picks'!AS41,SUM(AO40,1),0)))</f>
        <v/>
      </c>
      <c r="AP41" t="str">
        <f>IF('Games &amp; Picks'!AT$1="","",IF('Games &amp; Picks'!$E41="x","",IF('Games &amp; Picks'!$E41='Games &amp; Picks'!AT41,SUM(AP40,1),0)))</f>
        <v/>
      </c>
      <c r="AQ41" t="str">
        <f>IF('Games &amp; Picks'!AU$1="","",IF('Games &amp; Picks'!$E41="x","",IF('Games &amp; Picks'!$E41='Games &amp; Picks'!AU41,SUM(AQ40,1),0)))</f>
        <v/>
      </c>
      <c r="AR41" t="str">
        <f>IF('Games &amp; Picks'!AV$1="","",IF('Games &amp; Picks'!$E41="x","",IF('Games &amp; Picks'!$E41='Games &amp; Picks'!AV41,SUM(AR40,1),0)))</f>
        <v/>
      </c>
      <c r="AS41" t="str">
        <f>IF('Games &amp; Picks'!AW$1="","",IF('Games &amp; Picks'!$E41="x","",IF('Games &amp; Picks'!$E41='Games &amp; Picks'!AW41,SUM(AS40,1),0)))</f>
        <v/>
      </c>
      <c r="AT41" t="str">
        <f>IF('Games &amp; Picks'!AX$1="","",IF('Games &amp; Picks'!$E41="x","",IF('Games &amp; Picks'!$E41='Games &amp; Picks'!AX41,SUM(AT40,1),0)))</f>
        <v/>
      </c>
      <c r="AU41" s="44"/>
    </row>
    <row r="42" spans="1:47" ht="13.2" thickBot="1" x14ac:dyDescent="0.25">
      <c r="A42" s="34" t="str">
        <f>'Games &amp; Picks'!A42</f>
        <v>National Championship</v>
      </c>
      <c r="B42" s="77">
        <f>IF('Games &amp; Picks'!F$1="","",IF('Games &amp; Picks'!$E42="x","",IF('Games &amp; Picks'!$E42='Games &amp; Picks'!F42,SUM(B41,1),0)))</f>
        <v>0</v>
      </c>
      <c r="C42" s="7">
        <f>IF('Games &amp; Picks'!G$1="","",IF('Games &amp; Picks'!$E42="x","",IF('Games &amp; Picks'!$E42='Games &amp; Picks'!G42,SUM(C41,1),0)))</f>
        <v>0</v>
      </c>
      <c r="D42" s="7">
        <f>IF('Games &amp; Picks'!H$1="","",IF('Games &amp; Picks'!$E42="x","",IF('Games &amp; Picks'!$E42='Games &amp; Picks'!H42,SUM(D41,1),0)))</f>
        <v>0</v>
      </c>
      <c r="E42" s="7">
        <f>IF('Games &amp; Picks'!I$1="","",IF('Games &amp; Picks'!$E42="x","",IF('Games &amp; Picks'!$E42='Games &amp; Picks'!I42,SUM(E41,1),0)))</f>
        <v>0</v>
      </c>
      <c r="F42" s="7">
        <f>IF('Games &amp; Picks'!J$1="","",IF('Games &amp; Picks'!$E42="x","",IF('Games &amp; Picks'!$E42='Games &amp; Picks'!J42,SUM(F41,1),0)))</f>
        <v>0</v>
      </c>
      <c r="G42" s="7">
        <f>IF('Games &amp; Picks'!K$1="","",IF('Games &amp; Picks'!$E42="x","",IF('Games &amp; Picks'!$E42='Games &amp; Picks'!K42,SUM(G41,1),0)))</f>
        <v>0</v>
      </c>
      <c r="H42" s="7">
        <f>IF('Games &amp; Picks'!L$1="","",IF('Games &amp; Picks'!$E42="x","",IF('Games &amp; Picks'!$E42='Games &amp; Picks'!L42,SUM(H41,1),0)))</f>
        <v>0</v>
      </c>
      <c r="I42" s="7">
        <f>IF('Games &amp; Picks'!M$1="","",IF('Games &amp; Picks'!$E42="x","",IF('Games &amp; Picks'!$E42='Games &amp; Picks'!M42,SUM(I41,1),0)))</f>
        <v>0</v>
      </c>
      <c r="J42" s="7">
        <f>IF('Games &amp; Picks'!N$1="","",IF('Games &amp; Picks'!$E42="x","",IF('Games &amp; Picks'!$E42='Games &amp; Picks'!N42,SUM(J41,1),0)))</f>
        <v>0</v>
      </c>
      <c r="K42" s="7">
        <f>IF('Games &amp; Picks'!O$1="","",IF('Games &amp; Picks'!$E42="x","",IF('Games &amp; Picks'!$E42='Games &amp; Picks'!O42,SUM(K41,1),0)))</f>
        <v>0</v>
      </c>
      <c r="L42" s="7">
        <f>IF('Games &amp; Picks'!P$1="","",IF('Games &amp; Picks'!$E42="x","",IF('Games &amp; Picks'!$E42='Games &amp; Picks'!P42,SUM(L41,1),0)))</f>
        <v>0</v>
      </c>
      <c r="M42" s="7">
        <f>IF('Games &amp; Picks'!Q$1="","",IF('Games &amp; Picks'!$E42="x","",IF('Games &amp; Picks'!$E42='Games &amp; Picks'!Q42,SUM(M41,1),0)))</f>
        <v>0</v>
      </c>
      <c r="N42" s="7">
        <f>IF('Games &amp; Picks'!R$1="","",IF('Games &amp; Picks'!$E42="x","",IF('Games &amp; Picks'!$E42='Games &amp; Picks'!R42,SUM(N41,1),0)))</f>
        <v>1</v>
      </c>
      <c r="O42" s="7">
        <f>IF('Games &amp; Picks'!S$1="","",IF('Games &amp; Picks'!$E42="x","",IF('Games &amp; Picks'!$E42='Games &amp; Picks'!S42,SUM(O41,1),0)))</f>
        <v>0</v>
      </c>
      <c r="P42" s="7">
        <f>IF('Games &amp; Picks'!T$1="","",IF('Games &amp; Picks'!$E42="x","",IF('Games &amp; Picks'!$E42='Games &amp; Picks'!T42,SUM(P41,1),0)))</f>
        <v>0</v>
      </c>
      <c r="Q42" s="7">
        <f>IF('Games &amp; Picks'!U$1="","",IF('Games &amp; Picks'!$E42="x","",IF('Games &amp; Picks'!$E42='Games &amp; Picks'!U42,SUM(Q41,1),0)))</f>
        <v>0</v>
      </c>
      <c r="R42" s="7">
        <f>IF('Games &amp; Picks'!V$1="","",IF('Games &amp; Picks'!$E42="x","",IF('Games &amp; Picks'!$E42='Games &amp; Picks'!V42,SUM(R41,1),0)))</f>
        <v>0</v>
      </c>
      <c r="S42" s="7">
        <f>IF('Games &amp; Picks'!W$1="","",IF('Games &amp; Picks'!$E42="x","",IF('Games &amp; Picks'!$E42='Games &amp; Picks'!W42,SUM(S41,1),0)))</f>
        <v>0</v>
      </c>
      <c r="T42" s="7">
        <f>IF('Games &amp; Picks'!X$1="","",IF('Games &amp; Picks'!$E42="x","",IF('Games &amp; Picks'!$E42='Games &amp; Picks'!X42,SUM(T41,1),0)))</f>
        <v>0</v>
      </c>
      <c r="U42" s="7">
        <f>IF('Games &amp; Picks'!Y$1="","",IF('Games &amp; Picks'!$E42="x","",IF('Games &amp; Picks'!$E42='Games &amp; Picks'!Y42,SUM(U41,1),0)))</f>
        <v>0</v>
      </c>
      <c r="V42" s="7">
        <f>IF('Games &amp; Picks'!Z$1="","",IF('Games &amp; Picks'!$E42="x","",IF('Games &amp; Picks'!$E42='Games &amp; Picks'!Z42,SUM(V41,1),0)))</f>
        <v>0</v>
      </c>
      <c r="W42" s="7">
        <f>IF('Games &amp; Picks'!AA$1="","",IF('Games &amp; Picks'!$E42="x","",IF('Games &amp; Picks'!$E42='Games &amp; Picks'!AA42,SUM(W41,1),0)))</f>
        <v>0</v>
      </c>
      <c r="X42" s="7">
        <f>IF('Games &amp; Picks'!AB$1="","",IF('Games &amp; Picks'!$E42="x","",IF('Games &amp; Picks'!$E42='Games &amp; Picks'!AB42,SUM(X41,1),0)))</f>
        <v>0</v>
      </c>
      <c r="Y42" s="7">
        <f>IF('Games &amp; Picks'!AC$1="","",IF('Games &amp; Picks'!$E42="x","",IF('Games &amp; Picks'!$E42='Games &amp; Picks'!AC42,SUM(Y41,1),0)))</f>
        <v>0</v>
      </c>
      <c r="Z42" s="7">
        <f>IF('Games &amp; Picks'!AD$1="","",IF('Games &amp; Picks'!$E42="x","",IF('Games &amp; Picks'!$E42='Games &amp; Picks'!AD42,SUM(Z41,1),0)))</f>
        <v>0</v>
      </c>
      <c r="AA42" s="7">
        <f>IF('Games &amp; Picks'!AE$1="","",IF('Games &amp; Picks'!$E42="x","",IF('Games &amp; Picks'!$E42='Games &amp; Picks'!AE42,SUM(AA41,1),0)))</f>
        <v>0</v>
      </c>
      <c r="AB42" s="7">
        <f>IF('Games &amp; Picks'!AF$1="","",IF('Games &amp; Picks'!$E42="x","",IF('Games &amp; Picks'!$E42='Games &amp; Picks'!AF42,SUM(AB41,1),0)))</f>
        <v>0</v>
      </c>
      <c r="AC42" s="7">
        <f>IF('Games &amp; Picks'!AG$1="","",IF('Games &amp; Picks'!$E42="x","",IF('Games &amp; Picks'!$E42='Games &amp; Picks'!AG42,SUM(AC41,1),0)))</f>
        <v>0</v>
      </c>
      <c r="AD42" s="7">
        <f>IF('Games &amp; Picks'!AH$1="","",IF('Games &amp; Picks'!$E42="x","",IF('Games &amp; Picks'!$E42='Games &amp; Picks'!AH42,SUM(AD41,1),0)))</f>
        <v>0</v>
      </c>
      <c r="AE42" s="7">
        <f>IF('Games &amp; Picks'!AI$1="","",IF('Games &amp; Picks'!$E42="x","",IF('Games &amp; Picks'!$E42='Games &amp; Picks'!AI42,SUM(AE41,1),0)))</f>
        <v>0</v>
      </c>
      <c r="AF42" s="7">
        <f>IF('Games &amp; Picks'!AJ$1="","",IF('Games &amp; Picks'!$E42="x","",IF('Games &amp; Picks'!$E42='Games &amp; Picks'!AJ42,SUM(AF41,1),0)))</f>
        <v>0</v>
      </c>
      <c r="AG42" s="7">
        <f>IF('Games &amp; Picks'!AK$1="","",IF('Games &amp; Picks'!$E42="x","",IF('Games &amp; Picks'!$E42='Games &amp; Picks'!AK42,SUM(AG41,1),0)))</f>
        <v>0</v>
      </c>
      <c r="AH42" s="7">
        <f>IF('Games &amp; Picks'!AL$1="","",IF('Games &amp; Picks'!$E42="x","",IF('Games &amp; Picks'!$E42='Games &amp; Picks'!AL42,SUM(AH41,1),0)))</f>
        <v>0</v>
      </c>
      <c r="AI42" s="7">
        <f>IF('Games &amp; Picks'!AM$1="","",IF('Games &amp; Picks'!$E42="x","",IF('Games &amp; Picks'!$E42='Games &amp; Picks'!AM42,SUM(AI41,1),0)))</f>
        <v>0</v>
      </c>
      <c r="AJ42" s="7">
        <f>IF('Games &amp; Picks'!AN$1="","",IF('Games &amp; Picks'!$E42="x","",IF('Games &amp; Picks'!$E42='Games &amp; Picks'!AN42,SUM(AJ41,1),0)))</f>
        <v>0</v>
      </c>
      <c r="AK42" s="7">
        <f>IF('Games &amp; Picks'!AO$1="","",IF('Games &amp; Picks'!$E42="x","",IF('Games &amp; Picks'!$E42='Games &amp; Picks'!AO42,SUM(AK41,1),0)))</f>
        <v>0</v>
      </c>
      <c r="AL42" s="7">
        <f>IF('Games &amp; Picks'!AP$1="","",IF('Games &amp; Picks'!$E42="x","",IF('Games &amp; Picks'!$E42='Games &amp; Picks'!AP42,SUM(AL41,1),0)))</f>
        <v>0</v>
      </c>
      <c r="AM42" s="7" t="str">
        <f>IF('Games &amp; Picks'!AQ$1="","",IF('Games &amp; Picks'!$E42="x","",IF('Games &amp; Picks'!$E42='Games &amp; Picks'!AQ42,SUM(AM41,1),0)))</f>
        <v/>
      </c>
      <c r="AN42" s="7" t="str">
        <f>IF('Games &amp; Picks'!AR$1="","",IF('Games &amp; Picks'!$E42="x","",IF('Games &amp; Picks'!$E42='Games &amp; Picks'!AR42,SUM(AN41,1),0)))</f>
        <v/>
      </c>
      <c r="AO42" s="7" t="str">
        <f>IF('Games &amp; Picks'!AS$1="","",IF('Games &amp; Picks'!$E42="x","",IF('Games &amp; Picks'!$E42='Games &amp; Picks'!AS42,SUM(AO41,1),0)))</f>
        <v/>
      </c>
      <c r="AP42" s="7" t="str">
        <f>IF('Games &amp; Picks'!AT$1="","",IF('Games &amp; Picks'!$E42="x","",IF('Games &amp; Picks'!$E42='Games &amp; Picks'!AT42,SUM(AP41,1),0)))</f>
        <v/>
      </c>
      <c r="AQ42" s="7" t="str">
        <f>IF('Games &amp; Picks'!AU$1="","",IF('Games &amp; Picks'!$E42="x","",IF('Games &amp; Picks'!$E42='Games &amp; Picks'!AU42,SUM(AQ41,1),0)))</f>
        <v/>
      </c>
      <c r="AR42" s="7" t="str">
        <f>IF('Games &amp; Picks'!AV$1="","",IF('Games &amp; Picks'!$E42="x","",IF('Games &amp; Picks'!$E42='Games &amp; Picks'!AV42,SUM(AR41,1),0)))</f>
        <v/>
      </c>
      <c r="AS42" s="7" t="str">
        <f>IF('Games &amp; Picks'!AW$1="","",IF('Games &amp; Picks'!$E42="x","",IF('Games &amp; Picks'!$E42='Games &amp; Picks'!AW42,SUM(AS41,1),0)))</f>
        <v/>
      </c>
      <c r="AT42" s="7" t="str">
        <f>IF('Games &amp; Picks'!AX$1="","",IF('Games &amp; Picks'!$E42="x","",IF('Games &amp; Picks'!$E42='Games &amp; Picks'!AX42,SUM(AT41,1),0)))</f>
        <v/>
      </c>
      <c r="AU42" s="44"/>
    </row>
    <row r="43" spans="1:47" ht="13.2" thickTop="1" x14ac:dyDescent="0.2"/>
    <row r="44" spans="1:47" x14ac:dyDescent="0.2">
      <c r="A44" s="75" t="s">
        <v>13</v>
      </c>
    </row>
    <row r="45" spans="1:47" x14ac:dyDescent="0.2">
      <c r="A45">
        <v>5</v>
      </c>
      <c r="B45">
        <f t="shared" ref="B45:AT45" si="0">COUNTIF(B2:B42,"5")</f>
        <v>0</v>
      </c>
      <c r="C45">
        <f t="shared" si="0"/>
        <v>0</v>
      </c>
      <c r="D45">
        <f t="shared" si="0"/>
        <v>0</v>
      </c>
      <c r="E45">
        <f t="shared" si="0"/>
        <v>0</v>
      </c>
      <c r="F45">
        <f t="shared" si="0"/>
        <v>2</v>
      </c>
      <c r="G45">
        <f t="shared" si="0"/>
        <v>1</v>
      </c>
      <c r="H45">
        <f t="shared" si="0"/>
        <v>1</v>
      </c>
      <c r="I45">
        <f t="shared" si="0"/>
        <v>0</v>
      </c>
      <c r="J45">
        <f t="shared" si="0"/>
        <v>1</v>
      </c>
      <c r="K45">
        <f t="shared" si="0"/>
        <v>1</v>
      </c>
      <c r="L45">
        <f t="shared" si="0"/>
        <v>0</v>
      </c>
      <c r="M45">
        <f t="shared" si="0"/>
        <v>1</v>
      </c>
      <c r="N45">
        <f t="shared" si="0"/>
        <v>1</v>
      </c>
      <c r="O45">
        <f t="shared" si="0"/>
        <v>0</v>
      </c>
      <c r="P45">
        <f t="shared" si="0"/>
        <v>0</v>
      </c>
      <c r="Q45">
        <f t="shared" si="0"/>
        <v>1</v>
      </c>
      <c r="R45">
        <f t="shared" si="0"/>
        <v>0</v>
      </c>
      <c r="S45">
        <f t="shared" si="0"/>
        <v>0</v>
      </c>
      <c r="T45">
        <f t="shared" si="0"/>
        <v>0</v>
      </c>
      <c r="U45">
        <f t="shared" si="0"/>
        <v>1</v>
      </c>
      <c r="V45">
        <f t="shared" si="0"/>
        <v>0</v>
      </c>
      <c r="W45">
        <f t="shared" si="0"/>
        <v>2</v>
      </c>
      <c r="X45">
        <f t="shared" si="0"/>
        <v>0</v>
      </c>
      <c r="Y45">
        <f t="shared" si="0"/>
        <v>1</v>
      </c>
      <c r="Z45">
        <f t="shared" si="0"/>
        <v>2</v>
      </c>
      <c r="AA45">
        <f t="shared" si="0"/>
        <v>1</v>
      </c>
      <c r="AB45">
        <f t="shared" si="0"/>
        <v>1</v>
      </c>
      <c r="AC45">
        <f t="shared" si="0"/>
        <v>2</v>
      </c>
      <c r="AD45">
        <f t="shared" si="0"/>
        <v>0</v>
      </c>
      <c r="AE45">
        <f t="shared" si="0"/>
        <v>0</v>
      </c>
      <c r="AF45">
        <f t="shared" si="0"/>
        <v>1</v>
      </c>
      <c r="AG45">
        <f t="shared" si="0"/>
        <v>0</v>
      </c>
      <c r="AH45">
        <f t="shared" si="0"/>
        <v>0</v>
      </c>
      <c r="AI45">
        <f t="shared" si="0"/>
        <v>0</v>
      </c>
      <c r="AJ45">
        <f t="shared" si="0"/>
        <v>2</v>
      </c>
      <c r="AK45">
        <f t="shared" si="0"/>
        <v>1</v>
      </c>
      <c r="AL45">
        <f t="shared" si="0"/>
        <v>0</v>
      </c>
      <c r="AM45">
        <f t="shared" si="0"/>
        <v>0</v>
      </c>
      <c r="AN45">
        <f t="shared" si="0"/>
        <v>0</v>
      </c>
      <c r="AO45">
        <f t="shared" si="0"/>
        <v>0</v>
      </c>
      <c r="AP45">
        <f t="shared" si="0"/>
        <v>0</v>
      </c>
      <c r="AQ45">
        <f t="shared" si="0"/>
        <v>0</v>
      </c>
      <c r="AR45">
        <f t="shared" si="0"/>
        <v>0</v>
      </c>
      <c r="AS45">
        <f t="shared" si="0"/>
        <v>0</v>
      </c>
      <c r="AT45">
        <f t="shared" si="0"/>
        <v>0</v>
      </c>
    </row>
    <row r="46" spans="1:47" x14ac:dyDescent="0.2">
      <c r="A46">
        <v>10</v>
      </c>
      <c r="B46">
        <f t="shared" ref="B46:AT46" si="1">COUNTIF(B2:B42,"10")</f>
        <v>0</v>
      </c>
      <c r="C46">
        <f t="shared" si="1"/>
        <v>0</v>
      </c>
      <c r="D46">
        <f t="shared" si="1"/>
        <v>0</v>
      </c>
      <c r="E46">
        <f t="shared" si="1"/>
        <v>0</v>
      </c>
      <c r="F46">
        <f t="shared" si="1"/>
        <v>0</v>
      </c>
      <c r="G46">
        <f t="shared" si="1"/>
        <v>0</v>
      </c>
      <c r="H46">
        <f t="shared" si="1"/>
        <v>0</v>
      </c>
      <c r="I46">
        <f t="shared" si="1"/>
        <v>0</v>
      </c>
      <c r="J46">
        <f t="shared" si="1"/>
        <v>0</v>
      </c>
      <c r="K46">
        <f t="shared" si="1"/>
        <v>0</v>
      </c>
      <c r="L46">
        <f t="shared" si="1"/>
        <v>0</v>
      </c>
      <c r="M46">
        <f t="shared" si="1"/>
        <v>0</v>
      </c>
      <c r="N46">
        <f t="shared" si="1"/>
        <v>0</v>
      </c>
      <c r="O46">
        <f t="shared" si="1"/>
        <v>0</v>
      </c>
      <c r="P46">
        <f t="shared" si="1"/>
        <v>0</v>
      </c>
      <c r="Q46">
        <f t="shared" si="1"/>
        <v>0</v>
      </c>
      <c r="R46">
        <f t="shared" si="1"/>
        <v>0</v>
      </c>
      <c r="S46">
        <f t="shared" si="1"/>
        <v>0</v>
      </c>
      <c r="T46">
        <f t="shared" si="1"/>
        <v>0</v>
      </c>
      <c r="U46">
        <f t="shared" si="1"/>
        <v>0</v>
      </c>
      <c r="V46">
        <f t="shared" si="1"/>
        <v>0</v>
      </c>
      <c r="W46">
        <f t="shared" si="1"/>
        <v>0</v>
      </c>
      <c r="X46">
        <f t="shared" si="1"/>
        <v>0</v>
      </c>
      <c r="Y46">
        <f t="shared" si="1"/>
        <v>0</v>
      </c>
      <c r="Z46">
        <f t="shared" si="1"/>
        <v>0</v>
      </c>
      <c r="AA46">
        <f t="shared" si="1"/>
        <v>0</v>
      </c>
      <c r="AB46">
        <f t="shared" si="1"/>
        <v>0</v>
      </c>
      <c r="AC46">
        <f t="shared" si="1"/>
        <v>0</v>
      </c>
      <c r="AD46">
        <f t="shared" si="1"/>
        <v>0</v>
      </c>
      <c r="AE46">
        <f t="shared" si="1"/>
        <v>0</v>
      </c>
      <c r="AF46">
        <f t="shared" si="1"/>
        <v>0</v>
      </c>
      <c r="AG46">
        <f t="shared" si="1"/>
        <v>0</v>
      </c>
      <c r="AH46">
        <f t="shared" si="1"/>
        <v>0</v>
      </c>
      <c r="AI46">
        <f t="shared" si="1"/>
        <v>0</v>
      </c>
      <c r="AJ46">
        <f t="shared" si="1"/>
        <v>0</v>
      </c>
      <c r="AK46">
        <f t="shared" si="1"/>
        <v>0</v>
      </c>
      <c r="AL46">
        <f t="shared" si="1"/>
        <v>0</v>
      </c>
      <c r="AM46">
        <f t="shared" si="1"/>
        <v>0</v>
      </c>
      <c r="AN46">
        <f t="shared" si="1"/>
        <v>0</v>
      </c>
      <c r="AO46">
        <f t="shared" si="1"/>
        <v>0</v>
      </c>
      <c r="AP46">
        <f t="shared" si="1"/>
        <v>0</v>
      </c>
      <c r="AQ46">
        <f t="shared" si="1"/>
        <v>0</v>
      </c>
      <c r="AR46">
        <f t="shared" si="1"/>
        <v>0</v>
      </c>
      <c r="AS46">
        <f t="shared" si="1"/>
        <v>0</v>
      </c>
      <c r="AT46">
        <f t="shared" si="1"/>
        <v>0</v>
      </c>
    </row>
    <row r="47" spans="1:47" x14ac:dyDescent="0.2">
      <c r="A47" s="80">
        <v>15</v>
      </c>
      <c r="B47" s="80">
        <f t="shared" ref="B47:AT47" si="2">COUNTIF(B2:B42,"15")</f>
        <v>0</v>
      </c>
      <c r="C47" s="80">
        <f t="shared" si="2"/>
        <v>0</v>
      </c>
      <c r="D47" s="80">
        <f t="shared" si="2"/>
        <v>0</v>
      </c>
      <c r="E47" s="80">
        <f t="shared" si="2"/>
        <v>0</v>
      </c>
      <c r="F47" s="80">
        <f t="shared" si="2"/>
        <v>0</v>
      </c>
      <c r="G47" s="80">
        <f t="shared" si="2"/>
        <v>0</v>
      </c>
      <c r="H47" s="80">
        <f t="shared" si="2"/>
        <v>0</v>
      </c>
      <c r="I47" s="80">
        <f t="shared" si="2"/>
        <v>0</v>
      </c>
      <c r="J47" s="80">
        <f t="shared" si="2"/>
        <v>0</v>
      </c>
      <c r="K47" s="80">
        <f t="shared" si="2"/>
        <v>0</v>
      </c>
      <c r="L47" s="80">
        <f t="shared" si="2"/>
        <v>0</v>
      </c>
      <c r="M47" s="80">
        <f t="shared" si="2"/>
        <v>0</v>
      </c>
      <c r="N47" s="80">
        <f t="shared" si="2"/>
        <v>0</v>
      </c>
      <c r="O47" s="80">
        <f t="shared" si="2"/>
        <v>0</v>
      </c>
      <c r="P47" s="80">
        <f t="shared" si="2"/>
        <v>0</v>
      </c>
      <c r="Q47" s="80">
        <f t="shared" si="2"/>
        <v>0</v>
      </c>
      <c r="R47" s="80">
        <f t="shared" si="2"/>
        <v>0</v>
      </c>
      <c r="S47" s="80">
        <f t="shared" si="2"/>
        <v>0</v>
      </c>
      <c r="T47" s="80">
        <f t="shared" si="2"/>
        <v>0</v>
      </c>
      <c r="U47" s="80">
        <f t="shared" si="2"/>
        <v>0</v>
      </c>
      <c r="V47" s="80">
        <f t="shared" si="2"/>
        <v>0</v>
      </c>
      <c r="W47" s="80">
        <f t="shared" si="2"/>
        <v>0</v>
      </c>
      <c r="X47" s="80">
        <f t="shared" si="2"/>
        <v>0</v>
      </c>
      <c r="Y47" s="80">
        <f t="shared" si="2"/>
        <v>0</v>
      </c>
      <c r="Z47" s="80">
        <f t="shared" si="2"/>
        <v>0</v>
      </c>
      <c r="AA47" s="80">
        <f t="shared" si="2"/>
        <v>0</v>
      </c>
      <c r="AB47" s="80">
        <f t="shared" si="2"/>
        <v>0</v>
      </c>
      <c r="AC47" s="80">
        <f t="shared" si="2"/>
        <v>0</v>
      </c>
      <c r="AD47" s="80">
        <f t="shared" si="2"/>
        <v>0</v>
      </c>
      <c r="AE47" s="80">
        <f t="shared" si="2"/>
        <v>0</v>
      </c>
      <c r="AF47" s="80">
        <f t="shared" si="2"/>
        <v>0</v>
      </c>
      <c r="AG47" s="80">
        <f t="shared" si="2"/>
        <v>0</v>
      </c>
      <c r="AH47" s="80">
        <f t="shared" si="2"/>
        <v>0</v>
      </c>
      <c r="AI47" s="80">
        <f t="shared" si="2"/>
        <v>0</v>
      </c>
      <c r="AJ47" s="80">
        <f t="shared" si="2"/>
        <v>0</v>
      </c>
      <c r="AK47" s="80">
        <f t="shared" si="2"/>
        <v>0</v>
      </c>
      <c r="AL47" s="80">
        <f t="shared" si="2"/>
        <v>0</v>
      </c>
      <c r="AM47" s="80">
        <f t="shared" si="2"/>
        <v>0</v>
      </c>
      <c r="AN47" s="80">
        <f t="shared" si="2"/>
        <v>0</v>
      </c>
      <c r="AO47" s="80">
        <f t="shared" si="2"/>
        <v>0</v>
      </c>
      <c r="AP47" s="80">
        <f t="shared" si="2"/>
        <v>0</v>
      </c>
      <c r="AQ47" s="80">
        <f t="shared" si="2"/>
        <v>0</v>
      </c>
      <c r="AR47" s="80">
        <f t="shared" si="2"/>
        <v>0</v>
      </c>
      <c r="AS47" s="80">
        <f t="shared" si="2"/>
        <v>0</v>
      </c>
      <c r="AT47" s="80">
        <f t="shared" si="2"/>
        <v>0</v>
      </c>
    </row>
    <row r="48" spans="1:47" x14ac:dyDescent="0.2">
      <c r="A48" s="75" t="s">
        <v>14</v>
      </c>
      <c r="B48">
        <f>IF(AND(B47&gt;0,B46&gt;B47,B45&gt;B46),(B47*40)+(B46-B47)*25+(B45-B46)*10,IF(AND(B47&gt;0,B46&gt;B47,B46=B45),(B47*40)+(B46-B47)*25,IF(AND(B47&gt;0,B45&gt;B47),(B47*40)+(B45-B47)*10,IF(B47&gt;0,B47*40,IF(B47=B45,B47*40,IF(AND(B46&gt;0,B45=B46),B46*25,IF(AND(B46&gt;0,B45&gt;B46),(B46*25)+((B45-B46)*10),IF(AND(B46=0,B45&gt;0),B45*10))))))))</f>
        <v>0</v>
      </c>
      <c r="C48">
        <f t="shared" ref="C48:AT48" si="3">IF(AND(C47&gt;0,C46&gt;C47,C45&gt;C46),(C47*40)+(C46-C47)*25+(C45-C46)*10,IF(AND(C47&gt;0,C46&gt;C47,C46=C45),(C47*40)+(C46-C47)*25,IF(AND(C47&gt;0,C45&gt;C47),(C47*40)+(C45-C47)*10,IF(C47&gt;0,C47*40,IF(C47=C45,C47*40,IF(AND(C46&gt;0,C45=C46),C46*25,IF(AND(C46&gt;0,C45&gt;C46),(C46*25)+((C45-C46)*10),IF(AND(C46=0,C45&gt;0),C45*10))))))))</f>
        <v>0</v>
      </c>
      <c r="D48">
        <f t="shared" si="3"/>
        <v>0</v>
      </c>
      <c r="E48">
        <f t="shared" si="3"/>
        <v>0</v>
      </c>
      <c r="F48">
        <f t="shared" si="3"/>
        <v>20</v>
      </c>
      <c r="G48">
        <f t="shared" si="3"/>
        <v>10</v>
      </c>
      <c r="H48">
        <f t="shared" si="3"/>
        <v>10</v>
      </c>
      <c r="I48">
        <f t="shared" si="3"/>
        <v>0</v>
      </c>
      <c r="J48">
        <f t="shared" si="3"/>
        <v>10</v>
      </c>
      <c r="K48">
        <f t="shared" si="3"/>
        <v>10</v>
      </c>
      <c r="L48">
        <f t="shared" si="3"/>
        <v>0</v>
      </c>
      <c r="M48">
        <f t="shared" si="3"/>
        <v>10</v>
      </c>
      <c r="N48">
        <f t="shared" si="3"/>
        <v>10</v>
      </c>
      <c r="O48">
        <f t="shared" si="3"/>
        <v>0</v>
      </c>
      <c r="P48">
        <f t="shared" si="3"/>
        <v>0</v>
      </c>
      <c r="Q48">
        <f t="shared" si="3"/>
        <v>10</v>
      </c>
      <c r="R48">
        <f t="shared" si="3"/>
        <v>0</v>
      </c>
      <c r="S48">
        <f t="shared" si="3"/>
        <v>0</v>
      </c>
      <c r="T48">
        <f t="shared" si="3"/>
        <v>0</v>
      </c>
      <c r="U48">
        <f t="shared" si="3"/>
        <v>10</v>
      </c>
      <c r="V48">
        <f t="shared" si="3"/>
        <v>0</v>
      </c>
      <c r="W48">
        <f t="shared" si="3"/>
        <v>20</v>
      </c>
      <c r="X48">
        <f t="shared" si="3"/>
        <v>0</v>
      </c>
      <c r="Y48">
        <f t="shared" si="3"/>
        <v>10</v>
      </c>
      <c r="Z48">
        <f t="shared" si="3"/>
        <v>20</v>
      </c>
      <c r="AA48">
        <f t="shared" si="3"/>
        <v>10</v>
      </c>
      <c r="AB48">
        <f t="shared" si="3"/>
        <v>10</v>
      </c>
      <c r="AC48">
        <f t="shared" si="3"/>
        <v>20</v>
      </c>
      <c r="AD48">
        <f t="shared" si="3"/>
        <v>0</v>
      </c>
      <c r="AE48">
        <f t="shared" si="3"/>
        <v>0</v>
      </c>
      <c r="AF48">
        <f t="shared" si="3"/>
        <v>10</v>
      </c>
      <c r="AG48">
        <f t="shared" si="3"/>
        <v>0</v>
      </c>
      <c r="AH48">
        <f t="shared" si="3"/>
        <v>0</v>
      </c>
      <c r="AI48">
        <f t="shared" si="3"/>
        <v>0</v>
      </c>
      <c r="AJ48">
        <f t="shared" si="3"/>
        <v>20</v>
      </c>
      <c r="AK48">
        <f t="shared" si="3"/>
        <v>10</v>
      </c>
      <c r="AL48">
        <f t="shared" si="3"/>
        <v>0</v>
      </c>
      <c r="AM48">
        <f t="shared" si="3"/>
        <v>0</v>
      </c>
      <c r="AN48">
        <f t="shared" si="3"/>
        <v>0</v>
      </c>
      <c r="AO48">
        <f t="shared" si="3"/>
        <v>0</v>
      </c>
      <c r="AP48">
        <f t="shared" si="3"/>
        <v>0</v>
      </c>
      <c r="AQ48">
        <f t="shared" si="3"/>
        <v>0</v>
      </c>
      <c r="AR48">
        <f t="shared" si="3"/>
        <v>0</v>
      </c>
      <c r="AS48">
        <f t="shared" si="3"/>
        <v>0</v>
      </c>
      <c r="AT48">
        <f t="shared" si="3"/>
        <v>0</v>
      </c>
    </row>
  </sheetData>
  <sheetProtection password="EB0E" sheet="1" objects="1" scenarios="1"/>
  <phoneticPr fontId="10" type="noConversion"/>
  <conditionalFormatting sqref="B2:AT42">
    <cfRule type="cellIs" dxfId="11" priority="2" stopIfTrue="1" operator="between">
      <formula>15</formula>
      <formula>25</formula>
    </cfRule>
    <cfRule type="cellIs" dxfId="10" priority="3" stopIfTrue="1" operator="between">
      <formula>10</formula>
      <formula>14</formula>
    </cfRule>
    <cfRule type="cellIs" dxfId="9" priority="4" stopIfTrue="1" operator="between">
      <formula>5</formula>
      <formula>9</formula>
    </cfRule>
  </conditionalFormatting>
  <conditionalFormatting sqref="AO2:AO42">
    <cfRule type="cellIs" dxfId="8" priority="1" operator="equal">
      <formula>AO$1=""</formula>
    </cfRule>
  </conditionalFormatting>
  <pageMargins left="0.75" right="0.75" top="1" bottom="1" header="0.5" footer="0.5"/>
  <ignoredErrors>
    <ignoredError sqref="B1:AT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workbookViewId="0">
      <selection activeCell="F10" sqref="F10"/>
    </sheetView>
  </sheetViews>
  <sheetFormatPr defaultColWidth="10.81640625" defaultRowHeight="12.6" x14ac:dyDescent="0.2"/>
  <cols>
    <col min="1" max="1" width="19.1796875" bestFit="1" customWidth="1"/>
    <col min="2" max="2" width="11.1796875" bestFit="1" customWidth="1"/>
    <col min="3" max="3" width="10.6328125" bestFit="1" customWidth="1"/>
    <col min="4" max="4" width="14.7265625" bestFit="1" customWidth="1"/>
    <col min="5" max="5" width="11.26953125" bestFit="1" customWidth="1"/>
    <col min="6" max="6" width="13.36328125" bestFit="1" customWidth="1"/>
    <col min="7" max="7" width="9.81640625" bestFit="1" customWidth="1"/>
    <col min="8" max="8" width="8.1796875" bestFit="1" customWidth="1"/>
    <col min="9" max="9" width="15.1796875" bestFit="1" customWidth="1"/>
    <col min="10" max="10" width="11" bestFit="1" customWidth="1"/>
    <col min="11" max="11" width="8.7265625" bestFit="1" customWidth="1"/>
    <col min="12" max="12" width="14.36328125" bestFit="1" customWidth="1"/>
    <col min="13" max="13" width="12.6328125" bestFit="1" customWidth="1"/>
    <col min="14" max="14" width="13.453125" bestFit="1" customWidth="1"/>
    <col min="15" max="15" width="11.1796875" bestFit="1" customWidth="1"/>
    <col min="16" max="16" width="13.08984375" bestFit="1" customWidth="1"/>
    <col min="17" max="17" width="10.81640625" bestFit="1" customWidth="1"/>
    <col min="18" max="18" width="11.90625" bestFit="1" customWidth="1"/>
    <col min="19" max="19" width="11.453125" bestFit="1" customWidth="1"/>
    <col min="20" max="21" width="10" bestFit="1" customWidth="1"/>
    <col min="22" max="22" width="8.08984375" bestFit="1" customWidth="1"/>
    <col min="23" max="23" width="11.08984375" bestFit="1" customWidth="1"/>
    <col min="24" max="24" width="10.54296875" bestFit="1" customWidth="1"/>
    <col min="25" max="25" width="14" bestFit="1" customWidth="1"/>
    <col min="26" max="26" width="9.1796875" bestFit="1" customWidth="1"/>
    <col min="27" max="27" width="8.1796875" bestFit="1" customWidth="1"/>
    <col min="28" max="28" width="10.7265625" bestFit="1" customWidth="1"/>
    <col min="29" max="29" width="11" bestFit="1" customWidth="1"/>
    <col min="30" max="30" width="13" bestFit="1" customWidth="1"/>
    <col min="31" max="31" width="9.453125" bestFit="1" customWidth="1"/>
    <col min="32" max="32" width="10.26953125" bestFit="1" customWidth="1"/>
    <col min="33" max="33" width="11.6328125" bestFit="1" customWidth="1"/>
    <col min="34" max="34" width="13.453125" bestFit="1" customWidth="1"/>
    <col min="35" max="35" width="17.7265625" bestFit="1" customWidth="1"/>
    <col min="36" max="36" width="11.08984375" bestFit="1" customWidth="1"/>
    <col min="37" max="37" width="13" bestFit="1" customWidth="1"/>
    <col min="38" max="38" width="10.81640625" bestFit="1" customWidth="1"/>
    <col min="39" max="39" width="11" bestFit="1" customWidth="1"/>
    <col min="40" max="40" width="9.54296875" bestFit="1" customWidth="1"/>
    <col min="41" max="41" width="12.81640625" bestFit="1" customWidth="1"/>
    <col min="42" max="42" width="13" bestFit="1" customWidth="1"/>
    <col min="43" max="43" width="10" bestFit="1" customWidth="1"/>
    <col min="45" max="45" width="9.7265625" bestFit="1" customWidth="1"/>
    <col min="46" max="46" width="10.26953125" bestFit="1" customWidth="1"/>
  </cols>
  <sheetData>
    <row r="1" spans="1:47" ht="13.8" thickTop="1" thickBot="1" x14ac:dyDescent="0.25">
      <c r="A1" s="10" t="s">
        <v>20</v>
      </c>
      <c r="B1" s="17" t="str">
        <f>IF('Games &amp; Picks'!F$1="","",'Games &amp; Picks'!F1)</f>
        <v>Jordan Quinn</v>
      </c>
      <c r="C1" s="17" t="str">
        <f>IF('Games &amp; Picks'!G$1="","",'Games &amp; Picks'!G1)</f>
        <v>Steve Hurrle</v>
      </c>
      <c r="D1" s="17" t="str">
        <f>IF('Games &amp; Picks'!H$1="","",'Games &amp; Picks'!H1)</f>
        <v>Jordan Rosswurm</v>
      </c>
      <c r="E1" s="17" t="str">
        <f>IF('Games &amp; Picks'!I$1="","",'Games &amp; Picks'!I1)</f>
        <v>Claire Waters</v>
      </c>
      <c r="F1" s="17" t="str">
        <f>IF('Games &amp; Picks'!J$1="","",'Games &amp; Picks'!J1)</f>
        <v>Brien Blackburn</v>
      </c>
      <c r="G1" s="17" t="str">
        <f>IF('Games &amp; Picks'!K$1="","",'Games &amp; Picks'!K1)</f>
        <v>Ben Waters</v>
      </c>
      <c r="H1" s="17" t="str">
        <f>IF('Games &amp; Picks'!L$1="","",'Games &amp; Picks'!L1)</f>
        <v>Mike Thill</v>
      </c>
      <c r="I1" s="17" t="str">
        <f>IF('Games &amp; Picks'!M$1="","",'Games &amp; Picks'!M1)</f>
        <v>Andrew Blackburn</v>
      </c>
      <c r="J1" s="17" t="str">
        <f>IF('Games &amp; Picks'!N$1="","",'Games &amp; Picks'!N1)</f>
        <v>Joe Dustman</v>
      </c>
      <c r="K1" s="17" t="str">
        <f>IF('Games &amp; Picks'!O$1="","",'Games &amp; Picks'!O1)</f>
        <v>Nate Oren</v>
      </c>
      <c r="L1" s="17" t="str">
        <f>IF('Games &amp; Picks'!P$1="","",'Games &amp; Picks'!P1)</f>
        <v>Zach Richardville</v>
      </c>
      <c r="M1" s="17" t="str">
        <f>IF('Games &amp; Picks'!Q$1="","",'Games &amp; Picks'!Q1)</f>
        <v>Nathan Pierson</v>
      </c>
      <c r="N1" s="17" t="str">
        <f>IF('Games &amp; Picks'!R$1="","",'Games &amp; Picks'!R1)</f>
        <v>Marina Thiessen</v>
      </c>
      <c r="O1" s="17" t="str">
        <f>IF('Games &amp; Picks'!S$1="","",'Games &amp; Picks'!S1)</f>
        <v>Lewis DeLosa</v>
      </c>
      <c r="P1" s="17" t="str">
        <f>IF('Games &amp; Picks'!T$1="","",'Games &amp; Picks'!T1)</f>
        <v>David Stradling</v>
      </c>
      <c r="Q1" s="17" t="str">
        <f>IF('Games &amp; Picks'!U$1="","",'Games &amp; Picks'!U1)</f>
        <v>David Ruddy</v>
      </c>
      <c r="R1" s="17" t="str">
        <f>IF('Games &amp; Picks'!V$1="","",'Games &amp; Picks'!V1)</f>
        <v>Nick Pellegrini</v>
      </c>
      <c r="S1" s="17" t="str">
        <f>IF('Games &amp; Picks'!W$1="","",'Games &amp; Picks'!W1)</f>
        <v>Tim Kaminski</v>
      </c>
      <c r="T1" s="17" t="str">
        <f>IF('Games &amp; Picks'!X$1="","",'Games &amp; Picks'!X1)</f>
        <v>Chris Moore</v>
      </c>
      <c r="U1" s="17" t="str">
        <f>IF('Games &amp; Picks'!Y$1="","",'Games &amp; Picks'!Y1)</f>
        <v>Phil Huneck</v>
      </c>
      <c r="V1" s="17" t="str">
        <f>IF('Games &amp; Picks'!Z$1="","",'Games &amp; Picks'!Z1)</f>
        <v>Matt Thill</v>
      </c>
      <c r="W1" s="17" t="str">
        <f>IF('Games &amp; Picks'!AA$1="","",'Games &amp; Picks'!AA1)</f>
        <v>Nick DiRenzo</v>
      </c>
      <c r="X1" s="17" t="str">
        <f>IF('Games &amp; Picks'!AB$1="","",'Games &amp; Picks'!AB1)</f>
        <v>Tim Brunner</v>
      </c>
      <c r="Y1" s="17" t="str">
        <f>IF('Games &amp; Picks'!AC$1="","",'Games &amp; Picks'!AC1)</f>
        <v>Jake Richardville</v>
      </c>
      <c r="Z1" s="17" t="str">
        <f>IF('Games &amp; Picks'!AD$1="","",'Games &amp; Picks'!AD1)</f>
        <v>Bryan Thill</v>
      </c>
      <c r="AA1" s="17" t="str">
        <f>IF('Games &amp; Picks'!AE$1="","",'Games &amp; Picks'!AE1)</f>
        <v>Justin Oh</v>
      </c>
      <c r="AB1" s="17" t="str">
        <f>IF('Games &amp; Picks'!AF$1="","",'Games &amp; Picks'!AF1)</f>
        <v>Ann Brunner</v>
      </c>
      <c r="AC1" s="17" t="str">
        <f>IF('Games &amp; Picks'!AG$1="","",'Games &amp; Picks'!AG1)</f>
        <v>Burt Brunner</v>
      </c>
      <c r="AD1" s="17" t="str">
        <f>IF('Games &amp; Picks'!AH$1="","",'Games &amp; Picks'!AH1)</f>
        <v>Patrick Brunner</v>
      </c>
      <c r="AE1" s="17" t="str">
        <f>IF('Games &amp; Picks'!AI$1="","",'Games &amp; Picks'!AI1)</f>
        <v>Mike Hatke</v>
      </c>
      <c r="AF1" s="17" t="str">
        <f>IF('Games &amp; Picks'!AJ$1="","",'Games &amp; Picks'!AJ1)</f>
        <v>Emily Hatke</v>
      </c>
      <c r="AG1" s="17" t="str">
        <f>IF('Games &amp; Picks'!AK$1="","",'Games &amp; Picks'!AK1)</f>
        <v>David Huneck</v>
      </c>
      <c r="AH1" s="17" t="str">
        <f>IF('Games &amp; Picks'!AL$1="","",'Games &amp; Picks'!AL1)</f>
        <v>Cortlin Simpson</v>
      </c>
      <c r="AI1" s="17" t="str">
        <f>IF('Games &amp; Picks'!AM$1="","",'Games &amp; Picks'!AM1)</f>
        <v>Thomas Brunner #27</v>
      </c>
      <c r="AJ1" s="17" t="str">
        <f>IF('Games &amp; Picks'!AN$1="","",'Games &amp; Picks'!AN1)</f>
        <v>Joey Beglane</v>
      </c>
      <c r="AK1" s="17" t="str">
        <f>IF('Games &amp; Picks'!AO$1="","",'Games &amp; Picks'!AO1)</f>
        <v>Roger Sammon</v>
      </c>
      <c r="AL1" s="17" t="str">
        <f>IF('Games &amp; Picks'!AP$1="","",'Games &amp; Picks'!AP1)</f>
        <v>John Huneck</v>
      </c>
      <c r="AM1" s="17" t="str">
        <f>IF('Games &amp; Picks'!AQ$1="","",'Games &amp; Picks'!AQ1)</f>
        <v/>
      </c>
      <c r="AN1" s="17" t="str">
        <f>IF('Games &amp; Picks'!AR$1="","",'Games &amp; Picks'!AR1)</f>
        <v/>
      </c>
      <c r="AO1" s="17" t="str">
        <f>IF('Games &amp; Picks'!AS$1="","",'Games &amp; Picks'!AS1)</f>
        <v/>
      </c>
      <c r="AP1" s="17" t="str">
        <f>IF('Games &amp; Picks'!AT$1="","",'Games &amp; Picks'!AT1)</f>
        <v/>
      </c>
      <c r="AQ1" s="17" t="str">
        <f>IF('Games &amp; Picks'!AU$1="","",'Games &amp; Picks'!AU1)</f>
        <v/>
      </c>
      <c r="AR1" s="17" t="str">
        <f>IF('Games &amp; Picks'!AV$1="","",'Games &amp; Picks'!AV1)</f>
        <v/>
      </c>
      <c r="AS1" s="17" t="str">
        <f>IF('Games &amp; Picks'!AW$1="","",'Games &amp; Picks'!AW1)</f>
        <v/>
      </c>
      <c r="AT1" s="17" t="str">
        <f>IF('Games &amp; Picks'!AX$1="","",'Games &amp; Picks'!AX1)</f>
        <v/>
      </c>
      <c r="AU1" s="44"/>
    </row>
    <row r="2" spans="1:47" ht="13.2" thickTop="1" x14ac:dyDescent="0.2">
      <c r="A2" s="60" t="str">
        <f>'Games &amp; Picks'!A33</f>
        <v>Orange</v>
      </c>
      <c r="B2">
        <f>IF('Games &amp; Picks'!F$1="","",IF('Games &amp; Picks'!$E$33="x","",IF('Games &amp; Picks'!F$33='Games &amp; Picks'!$E$33,1,0)))</f>
        <v>0</v>
      </c>
      <c r="C2">
        <f>IF('Games &amp; Picks'!G$1="","",IF('Games &amp; Picks'!$E$33="x","",IF('Games &amp; Picks'!G$33='Games &amp; Picks'!$E$33,1,0)))</f>
        <v>0</v>
      </c>
      <c r="D2">
        <f>IF('Games &amp; Picks'!H$1="","",IF('Games &amp; Picks'!$E$33="x","",IF('Games &amp; Picks'!H$33='Games &amp; Picks'!$E$33,1,0)))</f>
        <v>0</v>
      </c>
      <c r="E2">
        <f>IF('Games &amp; Picks'!I$1="","",IF('Games &amp; Picks'!$E$33="x","",IF('Games &amp; Picks'!I$33='Games &amp; Picks'!$E$33,1,0)))</f>
        <v>0</v>
      </c>
      <c r="F2">
        <f>IF('Games &amp; Picks'!J$1="","",IF('Games &amp; Picks'!$E$33="x","",IF('Games &amp; Picks'!J$33='Games &amp; Picks'!$E$33,1,0)))</f>
        <v>0</v>
      </c>
      <c r="G2">
        <f>IF('Games &amp; Picks'!K$1="","",IF('Games &amp; Picks'!$E$33="x","",IF('Games &amp; Picks'!K$33='Games &amp; Picks'!$E$33,1,0)))</f>
        <v>0</v>
      </c>
      <c r="H2">
        <f>IF('Games &amp; Picks'!L$1="","",IF('Games &amp; Picks'!$E$33="x","",IF('Games &amp; Picks'!L$33='Games &amp; Picks'!$E$33,1,0)))</f>
        <v>0</v>
      </c>
      <c r="I2">
        <f>IF('Games &amp; Picks'!M$1="","",IF('Games &amp; Picks'!$E$33="x","",IF('Games &amp; Picks'!M$33='Games &amp; Picks'!$E$33,1,0)))</f>
        <v>0</v>
      </c>
      <c r="J2">
        <f>IF('Games &amp; Picks'!N$1="","",IF('Games &amp; Picks'!$E$33="x","",IF('Games &amp; Picks'!N$33='Games &amp; Picks'!$E$33,1,0)))</f>
        <v>0</v>
      </c>
      <c r="K2">
        <f>IF('Games &amp; Picks'!O$1="","",IF('Games &amp; Picks'!$E$33="x","",IF('Games &amp; Picks'!O$33='Games &amp; Picks'!$E$33,1,0)))</f>
        <v>0</v>
      </c>
      <c r="L2">
        <f>IF('Games &amp; Picks'!P$1="","",IF('Games &amp; Picks'!$E$33="x","",IF('Games &amp; Picks'!P$33='Games &amp; Picks'!$E$33,1,0)))</f>
        <v>0</v>
      </c>
      <c r="M2">
        <f>IF('Games &amp; Picks'!Q$1="","",IF('Games &amp; Picks'!$E$33="x","",IF('Games &amp; Picks'!Q$33='Games &amp; Picks'!$E$33,1,0)))</f>
        <v>0</v>
      </c>
      <c r="N2">
        <f>IF('Games &amp; Picks'!R$1="","",IF('Games &amp; Picks'!$E$33="x","",IF('Games &amp; Picks'!R$33='Games &amp; Picks'!$E$33,1,0)))</f>
        <v>0</v>
      </c>
      <c r="O2">
        <f>IF('Games &amp; Picks'!S$1="","",IF('Games &amp; Picks'!$E$33="x","",IF('Games &amp; Picks'!S$33='Games &amp; Picks'!$E$33,1,0)))</f>
        <v>0</v>
      </c>
      <c r="P2">
        <f>IF('Games &amp; Picks'!T$1="","",IF('Games &amp; Picks'!$E$33="x","",IF('Games &amp; Picks'!T$33='Games &amp; Picks'!$E$33,1,0)))</f>
        <v>0</v>
      </c>
      <c r="Q2">
        <f>IF('Games &amp; Picks'!U$1="","",IF('Games &amp; Picks'!$E$33="x","",IF('Games &amp; Picks'!U$33='Games &amp; Picks'!$E$33,1,0)))</f>
        <v>0</v>
      </c>
      <c r="R2">
        <f>IF('Games &amp; Picks'!V$1="","",IF('Games &amp; Picks'!$E$33="x","",IF('Games &amp; Picks'!V$33='Games &amp; Picks'!$E$33,1,0)))</f>
        <v>1</v>
      </c>
      <c r="S2">
        <f>IF('Games &amp; Picks'!W$1="","",IF('Games &amp; Picks'!$E$33="x","",IF('Games &amp; Picks'!W$33='Games &amp; Picks'!$E$33,1,0)))</f>
        <v>0</v>
      </c>
      <c r="T2">
        <f>IF('Games &amp; Picks'!X$1="","",IF('Games &amp; Picks'!$E$33="x","",IF('Games &amp; Picks'!X$33='Games &amp; Picks'!$E$33,1,0)))</f>
        <v>0</v>
      </c>
      <c r="U2">
        <f>IF('Games &amp; Picks'!Y$1="","",IF('Games &amp; Picks'!$E$33="x","",IF('Games &amp; Picks'!Y$33='Games &amp; Picks'!$E$33,1,0)))</f>
        <v>0</v>
      </c>
      <c r="V2">
        <f>IF('Games &amp; Picks'!Z$1="","",IF('Games &amp; Picks'!$E$33="x","",IF('Games &amp; Picks'!Z$33='Games &amp; Picks'!$E$33,1,0)))</f>
        <v>0</v>
      </c>
      <c r="W2">
        <f>IF('Games &amp; Picks'!AA$1="","",IF('Games &amp; Picks'!$E$33="x","",IF('Games &amp; Picks'!AA$33='Games &amp; Picks'!$E$33,1,0)))</f>
        <v>0</v>
      </c>
      <c r="X2">
        <f>IF('Games &amp; Picks'!AB$1="","",IF('Games &amp; Picks'!$E$33="x","",IF('Games &amp; Picks'!AB$33='Games &amp; Picks'!$E$33,1,0)))</f>
        <v>0</v>
      </c>
      <c r="Y2">
        <f>IF('Games &amp; Picks'!AC$1="","",IF('Games &amp; Picks'!$E$33="x","",IF('Games &amp; Picks'!AC$33='Games &amp; Picks'!$E$33,1,0)))</f>
        <v>1</v>
      </c>
      <c r="Z2">
        <f>IF('Games &amp; Picks'!AD$1="","",IF('Games &amp; Picks'!$E$33="x","",IF('Games &amp; Picks'!AD$33='Games &amp; Picks'!$E$33,1,0)))</f>
        <v>0</v>
      </c>
      <c r="AA2">
        <f>IF('Games &amp; Picks'!AE$1="","",IF('Games &amp; Picks'!$E$33="x","",IF('Games &amp; Picks'!AE$33='Games &amp; Picks'!$E$33,1,0)))</f>
        <v>0</v>
      </c>
      <c r="AB2">
        <f>IF('Games &amp; Picks'!AF$1="","",IF('Games &amp; Picks'!$E$33="x","",IF('Games &amp; Picks'!AF$33='Games &amp; Picks'!$E$33,1,0)))</f>
        <v>0</v>
      </c>
      <c r="AC2">
        <f>IF('Games &amp; Picks'!AG$1="","",IF('Games &amp; Picks'!$E$33="x","",IF('Games &amp; Picks'!AG$33='Games &amp; Picks'!$E$33,1,0)))</f>
        <v>1</v>
      </c>
      <c r="AD2">
        <f>IF('Games &amp; Picks'!AH$1="","",IF('Games &amp; Picks'!$E$33="x","",IF('Games &amp; Picks'!AH$33='Games &amp; Picks'!$E$33,1,0)))</f>
        <v>0</v>
      </c>
      <c r="AE2">
        <f>IF('Games &amp; Picks'!AI$1="","",IF('Games &amp; Picks'!$E$33="x","",IF('Games &amp; Picks'!AI$33='Games &amp; Picks'!$E$33,1,0)))</f>
        <v>0</v>
      </c>
      <c r="AF2">
        <f>IF('Games &amp; Picks'!AJ$1="","",IF('Games &amp; Picks'!$E$33="x","",IF('Games &amp; Picks'!AJ$33='Games &amp; Picks'!$E$33,1,0)))</f>
        <v>0</v>
      </c>
      <c r="AG2">
        <f>IF('Games &amp; Picks'!AK$1="","",IF('Games &amp; Picks'!$E$33="x","",IF('Games &amp; Picks'!AK$33='Games &amp; Picks'!$E$33,1,0)))</f>
        <v>0</v>
      </c>
      <c r="AH2">
        <f>IF('Games &amp; Picks'!AL$1="","",IF('Games &amp; Picks'!$E$33="x","",IF('Games &amp; Picks'!AL$33='Games &amp; Picks'!$E$33,1,0)))</f>
        <v>0</v>
      </c>
      <c r="AI2">
        <f>IF('Games &amp; Picks'!AM$1="","",IF('Games &amp; Picks'!$E$33="x","",IF('Games &amp; Picks'!AM$33='Games &amp; Picks'!$E$33,1,0)))</f>
        <v>0</v>
      </c>
      <c r="AJ2">
        <f>IF('Games &amp; Picks'!AN$1="","",IF('Games &amp; Picks'!$E$33="x","",IF('Games &amp; Picks'!AN$33='Games &amp; Picks'!$E$33,1,0)))</f>
        <v>0</v>
      </c>
      <c r="AK2">
        <f>IF('Games &amp; Picks'!AO$1="","",IF('Games &amp; Picks'!$E$33="x","",IF('Games &amp; Picks'!AO$33='Games &amp; Picks'!$E$33,1,0)))</f>
        <v>0</v>
      </c>
      <c r="AL2">
        <f>IF('Games &amp; Picks'!AP$1="","",IF('Games &amp; Picks'!$E$33="x","",IF('Games &amp; Picks'!AP$33='Games &amp; Picks'!$E$33,1,0)))</f>
        <v>0</v>
      </c>
      <c r="AM2" t="str">
        <f>IF('Games &amp; Picks'!AQ$1="","",IF('Games &amp; Picks'!$E$33="x","",IF('Games &amp; Picks'!AQ$33='Games &amp; Picks'!$E$33,1,0)))</f>
        <v/>
      </c>
      <c r="AN2" t="str">
        <f>IF('Games &amp; Picks'!AR$1="","",IF('Games &amp; Picks'!$E$33="x","",IF('Games &amp; Picks'!AR$33='Games &amp; Picks'!$E$33,1,0)))</f>
        <v/>
      </c>
      <c r="AO2" t="str">
        <f>IF('Games &amp; Picks'!AS$1="","",IF('Games &amp; Picks'!$E$33="x","",IF('Games &amp; Picks'!AS$33='Games &amp; Picks'!$E$33,1,0)))</f>
        <v/>
      </c>
      <c r="AP2" t="str">
        <f>IF('Games &amp; Picks'!AT$1="","",IF('Games &amp; Picks'!$E$33="x","",IF('Games &amp; Picks'!AT$33='Games &amp; Picks'!$E$33,1,0)))</f>
        <v/>
      </c>
      <c r="AQ2" t="str">
        <f>IF('Games &amp; Picks'!AU$1="","",IF('Games &amp; Picks'!$E$33="x","",IF('Games &amp; Picks'!AU$33='Games &amp; Picks'!$E$33,1,0)))</f>
        <v/>
      </c>
      <c r="AR2" t="str">
        <f>IF('Games &amp; Picks'!AV$1="","",IF('Games &amp; Picks'!$E$33="x","",IF('Games &amp; Picks'!AV$33='Games &amp; Picks'!$E$33,1,0)))</f>
        <v/>
      </c>
      <c r="AS2" t="str">
        <f>IF('Games &amp; Picks'!AW$1="","",IF('Games &amp; Picks'!$E$33="x","",IF('Games &amp; Picks'!AW$33='Games &amp; Picks'!$E$33,1,0)))</f>
        <v/>
      </c>
      <c r="AT2" t="str">
        <f>IF('Games &amp; Picks'!AX$1="","",IF('Games &amp; Picks'!$E$33="x","",IF('Games &amp; Picks'!AX$33='Games &amp; Picks'!$E$33,1,0)))</f>
        <v/>
      </c>
      <c r="AU2" s="44"/>
    </row>
    <row r="3" spans="1:47" x14ac:dyDescent="0.2">
      <c r="A3" s="60" t="str">
        <f>'Games &amp; Picks'!A39</f>
        <v>Cotton</v>
      </c>
      <c r="B3">
        <f>IF('Games &amp; Picks'!F$1="","",IF('Games &amp; Picks'!$E$39="x","",IF('Games &amp; Picks'!F$39='Games &amp; Picks'!$E$39,1,0)))</f>
        <v>0</v>
      </c>
      <c r="C3">
        <f>IF('Games &amp; Picks'!G$1="","",IF('Games &amp; Picks'!$E$39="x","",IF('Games &amp; Picks'!G$39='Games &amp; Picks'!$E$39,1,0)))</f>
        <v>1</v>
      </c>
      <c r="D3">
        <f>IF('Games &amp; Picks'!H$1="","",IF('Games &amp; Picks'!$E$39="x","",IF('Games &amp; Picks'!H$39='Games &amp; Picks'!$E$39,1,0)))</f>
        <v>1</v>
      </c>
      <c r="E3">
        <f>IF('Games &amp; Picks'!I$1="","",IF('Games &amp; Picks'!$E$39="x","",IF('Games &amp; Picks'!I$39='Games &amp; Picks'!$E$39,1,0)))</f>
        <v>1</v>
      </c>
      <c r="F3">
        <f>IF('Games &amp; Picks'!J$1="","",IF('Games &amp; Picks'!$E$39="x","",IF('Games &amp; Picks'!J$39='Games &amp; Picks'!$E$39,1,0)))</f>
        <v>1</v>
      </c>
      <c r="G3">
        <f>IF('Games &amp; Picks'!K$1="","",IF('Games &amp; Picks'!$E$39="x","",IF('Games &amp; Picks'!K$39='Games &amp; Picks'!$E$39,1,0)))</f>
        <v>1</v>
      </c>
      <c r="H3">
        <f>IF('Games &amp; Picks'!L$1="","",IF('Games &amp; Picks'!$E$39="x","",IF('Games &amp; Picks'!L$39='Games &amp; Picks'!$E$39,1,0)))</f>
        <v>1</v>
      </c>
      <c r="I3">
        <f>IF('Games &amp; Picks'!M$1="","",IF('Games &amp; Picks'!$E$39="x","",IF('Games &amp; Picks'!M$39='Games &amp; Picks'!$E$39,1,0)))</f>
        <v>0</v>
      </c>
      <c r="J3">
        <f>IF('Games &amp; Picks'!N$1="","",IF('Games &amp; Picks'!$E$39="x","",IF('Games &amp; Picks'!N$39='Games &amp; Picks'!$E$39,1,0)))</f>
        <v>1</v>
      </c>
      <c r="K3">
        <f>IF('Games &amp; Picks'!O$1="","",IF('Games &amp; Picks'!$E$39="x","",IF('Games &amp; Picks'!O$39='Games &amp; Picks'!$E$39,1,0)))</f>
        <v>1</v>
      </c>
      <c r="L3">
        <f>IF('Games &amp; Picks'!P$1="","",IF('Games &amp; Picks'!$E$39="x","",IF('Games &amp; Picks'!P$39='Games &amp; Picks'!$E$39,1,0)))</f>
        <v>0</v>
      </c>
      <c r="M3">
        <f>IF('Games &amp; Picks'!Q$1="","",IF('Games &amp; Picks'!$E$39="x","",IF('Games &amp; Picks'!Q$39='Games &amp; Picks'!$E$39,1,0)))</f>
        <v>1</v>
      </c>
      <c r="N3">
        <f>IF('Games &amp; Picks'!R$1="","",IF('Games &amp; Picks'!$E$39="x","",IF('Games &amp; Picks'!R$39='Games &amp; Picks'!$E$39,1,0)))</f>
        <v>1</v>
      </c>
      <c r="O3">
        <f>IF('Games &amp; Picks'!S$1="","",IF('Games &amp; Picks'!$E$39="x","",IF('Games &amp; Picks'!S$39='Games &amp; Picks'!$E$39,1,0)))</f>
        <v>1</v>
      </c>
      <c r="P3">
        <f>IF('Games &amp; Picks'!T$1="","",IF('Games &amp; Picks'!$E$39="x","",IF('Games &amp; Picks'!T$39='Games &amp; Picks'!$E$39,1,0)))</f>
        <v>1</v>
      </c>
      <c r="Q3">
        <f>IF('Games &amp; Picks'!U$1="","",IF('Games &amp; Picks'!$E$39="x","",IF('Games &amp; Picks'!U$39='Games &amp; Picks'!$E$39,1,0)))</f>
        <v>1</v>
      </c>
      <c r="R3">
        <f>IF('Games &amp; Picks'!V$1="","",IF('Games &amp; Picks'!$E$39="x","",IF('Games &amp; Picks'!V$39='Games &amp; Picks'!$E$39,1,0)))</f>
        <v>1</v>
      </c>
      <c r="S3">
        <f>IF('Games &amp; Picks'!W$1="","",IF('Games &amp; Picks'!$E$39="x","",IF('Games &amp; Picks'!W$39='Games &amp; Picks'!$E$39,1,0)))</f>
        <v>1</v>
      </c>
      <c r="T3">
        <f>IF('Games &amp; Picks'!X$1="","",IF('Games &amp; Picks'!$E$39="x","",IF('Games &amp; Picks'!X$39='Games &amp; Picks'!$E$39,1,0)))</f>
        <v>0</v>
      </c>
      <c r="U3">
        <f>IF('Games &amp; Picks'!Y$1="","",IF('Games &amp; Picks'!$E$39="x","",IF('Games &amp; Picks'!Y$39='Games &amp; Picks'!$E$39,1,0)))</f>
        <v>1</v>
      </c>
      <c r="V3">
        <f>IF('Games &amp; Picks'!Z$1="","",IF('Games &amp; Picks'!$E$39="x","",IF('Games &amp; Picks'!Z$39='Games &amp; Picks'!$E$39,1,0)))</f>
        <v>1</v>
      </c>
      <c r="W3">
        <f>IF('Games &amp; Picks'!AA$1="","",IF('Games &amp; Picks'!$E$39="x","",IF('Games &amp; Picks'!AA$39='Games &amp; Picks'!$E$39,1,0)))</f>
        <v>1</v>
      </c>
      <c r="X3">
        <f>IF('Games &amp; Picks'!AB$1="","",IF('Games &amp; Picks'!$E$39="x","",IF('Games &amp; Picks'!AB$39='Games &amp; Picks'!$E$39,1,0)))</f>
        <v>0</v>
      </c>
      <c r="Y3">
        <f>IF('Games &amp; Picks'!AC$1="","",IF('Games &amp; Picks'!$E$39="x","",IF('Games &amp; Picks'!AC$39='Games &amp; Picks'!$E$39,1,0)))</f>
        <v>0</v>
      </c>
      <c r="Z3">
        <f>IF('Games &amp; Picks'!AD$1="","",IF('Games &amp; Picks'!$E$39="x","",IF('Games &amp; Picks'!AD$39='Games &amp; Picks'!$E$39,1,0)))</f>
        <v>1</v>
      </c>
      <c r="AA3">
        <f>IF('Games &amp; Picks'!AE$1="","",IF('Games &amp; Picks'!$E$39="x","",IF('Games &amp; Picks'!AE$39='Games &amp; Picks'!$E$39,1,0)))</f>
        <v>1</v>
      </c>
      <c r="AB3">
        <f>IF('Games &amp; Picks'!AF$1="","",IF('Games &amp; Picks'!$E$39="x","",IF('Games &amp; Picks'!AF$39='Games &amp; Picks'!$E$39,1,0)))</f>
        <v>0</v>
      </c>
      <c r="AC3">
        <f>IF('Games &amp; Picks'!AG$1="","",IF('Games &amp; Picks'!$E$39="x","",IF('Games &amp; Picks'!AG$39='Games &amp; Picks'!$E$39,1,0)))</f>
        <v>1</v>
      </c>
      <c r="AD3">
        <f>IF('Games &amp; Picks'!AH$1="","",IF('Games &amp; Picks'!$E$39="x","",IF('Games &amp; Picks'!AH$39='Games &amp; Picks'!$E$39,1,0)))</f>
        <v>1</v>
      </c>
      <c r="AE3">
        <f>IF('Games &amp; Picks'!AI$1="","",IF('Games &amp; Picks'!$E$39="x","",IF('Games &amp; Picks'!AI$39='Games &amp; Picks'!$E$39,1,0)))</f>
        <v>1</v>
      </c>
      <c r="AF3">
        <f>IF('Games &amp; Picks'!AJ$1="","",IF('Games &amp; Picks'!$E$39="x","",IF('Games &amp; Picks'!AJ$39='Games &amp; Picks'!$E$39,1,0)))</f>
        <v>1</v>
      </c>
      <c r="AG3">
        <f>IF('Games &amp; Picks'!AK$1="","",IF('Games &amp; Picks'!$E$39="x","",IF('Games &amp; Picks'!AK$39='Games &amp; Picks'!$E$39,1,0)))</f>
        <v>1</v>
      </c>
      <c r="AH3">
        <f>IF('Games &amp; Picks'!AL$1="","",IF('Games &amp; Picks'!$E$39="x","",IF('Games &amp; Picks'!AL$39='Games &amp; Picks'!$E$39,1,0)))</f>
        <v>0</v>
      </c>
      <c r="AI3">
        <f>IF('Games &amp; Picks'!AM$1="","",IF('Games &amp; Picks'!$E$39="x","",IF('Games &amp; Picks'!AM$39='Games &amp; Picks'!$E$39,1,0)))</f>
        <v>1</v>
      </c>
      <c r="AJ3">
        <f>IF('Games &amp; Picks'!AN$1="","",IF('Games &amp; Picks'!$E$39="x","",IF('Games &amp; Picks'!AN$39='Games &amp; Picks'!$E$39,1,0)))</f>
        <v>1</v>
      </c>
      <c r="AK3">
        <f>IF('Games &amp; Picks'!AO$1="","",IF('Games &amp; Picks'!$E$39="x","",IF('Games &amp; Picks'!AO$39='Games &amp; Picks'!$E$39,1,0)))</f>
        <v>0</v>
      </c>
      <c r="AL3">
        <f>IF('Games &amp; Picks'!AP$1="","",IF('Games &amp; Picks'!$E$39="x","",IF('Games &amp; Picks'!AP$39='Games &amp; Picks'!$E$39,1,0)))</f>
        <v>1</v>
      </c>
      <c r="AM3" t="str">
        <f>IF('Games &amp; Picks'!AQ$1="","",IF('Games &amp; Picks'!$E$39="x","",IF('Games &amp; Picks'!AQ$39='Games &amp; Picks'!$E$39,1,0)))</f>
        <v/>
      </c>
      <c r="AN3" t="str">
        <f>IF('Games &amp; Picks'!AR$1="","",IF('Games &amp; Picks'!$E$39="x","",IF('Games &amp; Picks'!AR$39='Games &amp; Picks'!$E$39,1,0)))</f>
        <v/>
      </c>
      <c r="AO3" t="str">
        <f>IF('Games &amp; Picks'!AS$1="","",IF('Games &amp; Picks'!$E$39="x","",IF('Games &amp; Picks'!AS$39='Games &amp; Picks'!$E$39,1,0)))</f>
        <v/>
      </c>
      <c r="AP3" t="str">
        <f>IF('Games &amp; Picks'!AT$1="","",IF('Games &amp; Picks'!$E$39="x","",IF('Games &amp; Picks'!AT$39='Games &amp; Picks'!$E$39,1,0)))</f>
        <v/>
      </c>
      <c r="AQ3" t="str">
        <f>IF('Games &amp; Picks'!AU$1="","",IF('Games &amp; Picks'!$E$39="x","",IF('Games &amp; Picks'!AU$39='Games &amp; Picks'!$E$39,1,0)))</f>
        <v/>
      </c>
      <c r="AR3" t="str">
        <f>IF('Games &amp; Picks'!AV$1="","",IF('Games &amp; Picks'!$E$39="x","",IF('Games &amp; Picks'!AV$39='Games &amp; Picks'!$E$39,1,0)))</f>
        <v/>
      </c>
      <c r="AS3" t="str">
        <f>IF('Games &amp; Picks'!AW$1="","",IF('Games &amp; Picks'!$E$39="x","",IF('Games &amp; Picks'!AW$39='Games &amp; Picks'!$E$39,1,0)))</f>
        <v/>
      </c>
      <c r="AT3" t="str">
        <f>IF('Games &amp; Picks'!AX$1="","",IF('Games &amp; Picks'!$E$39="x","",IF('Games &amp; Picks'!AX$39='Games &amp; Picks'!$E$39,1,0)))</f>
        <v/>
      </c>
      <c r="AU3" s="44"/>
    </row>
    <row r="4" spans="1:47" x14ac:dyDescent="0.2">
      <c r="A4" s="14" t="str">
        <f>'Games &amp; Picks'!A40</f>
        <v>Rose</v>
      </c>
      <c r="B4">
        <f>IF('Games &amp; Picks'!F$1="","",IF('Games &amp; Picks'!$E$40="x","",IF('Games &amp; Picks'!F$40='Games &amp; Picks'!$E$40,1,0)))</f>
        <v>0</v>
      </c>
      <c r="C4">
        <f>IF('Games &amp; Picks'!G$1="","",IF('Games &amp; Picks'!$E$40="x","",IF('Games &amp; Picks'!G$40='Games &amp; Picks'!$E$40,1,0)))</f>
        <v>1</v>
      </c>
      <c r="D4">
        <f>IF('Games &amp; Picks'!H$1="","",IF('Games &amp; Picks'!$E$40="x","",IF('Games &amp; Picks'!H$40='Games &amp; Picks'!$E$40,1,0)))</f>
        <v>1</v>
      </c>
      <c r="E4">
        <f>IF('Games &amp; Picks'!I$1="","",IF('Games &amp; Picks'!$E$40="x","",IF('Games &amp; Picks'!I$40='Games &amp; Picks'!$E$40,1,0)))</f>
        <v>0</v>
      </c>
      <c r="F4">
        <f>IF('Games &amp; Picks'!J$1="","",IF('Games &amp; Picks'!$E$40="x","",IF('Games &amp; Picks'!J$40='Games &amp; Picks'!$E$40,1,0)))</f>
        <v>1</v>
      </c>
      <c r="G4">
        <f>IF('Games &amp; Picks'!K$1="","",IF('Games &amp; Picks'!$E$40="x","",IF('Games &amp; Picks'!K$40='Games &amp; Picks'!$E$40,1,0)))</f>
        <v>0</v>
      </c>
      <c r="H4">
        <f>IF('Games &amp; Picks'!L$1="","",IF('Games &amp; Picks'!$E$40="x","",IF('Games &amp; Picks'!L$40='Games &amp; Picks'!$E$40,1,0)))</f>
        <v>1</v>
      </c>
      <c r="I4">
        <f>IF('Games &amp; Picks'!M$1="","",IF('Games &amp; Picks'!$E$40="x","",IF('Games &amp; Picks'!M$40='Games &amp; Picks'!$E$40,1,0)))</f>
        <v>1</v>
      </c>
      <c r="J4">
        <f>IF('Games &amp; Picks'!N$1="","",IF('Games &amp; Picks'!$E$40="x","",IF('Games &amp; Picks'!N$40='Games &amp; Picks'!$E$40,1,0)))</f>
        <v>0</v>
      </c>
      <c r="K4">
        <f>IF('Games &amp; Picks'!O$1="","",IF('Games &amp; Picks'!$E$40="x","",IF('Games &amp; Picks'!O$40='Games &amp; Picks'!$E$40,1,0)))</f>
        <v>1</v>
      </c>
      <c r="L4">
        <f>IF('Games &amp; Picks'!P$1="","",IF('Games &amp; Picks'!$E$40="x","",IF('Games &amp; Picks'!P$40='Games &amp; Picks'!$E$40,1,0)))</f>
        <v>1</v>
      </c>
      <c r="M4">
        <f>IF('Games &amp; Picks'!Q$1="","",IF('Games &amp; Picks'!$E$40="x","",IF('Games &amp; Picks'!Q$40='Games &amp; Picks'!$E$40,1,0)))</f>
        <v>0</v>
      </c>
      <c r="N4">
        <f>IF('Games &amp; Picks'!R$1="","",IF('Games &amp; Picks'!$E$40="x","",IF('Games &amp; Picks'!R$40='Games &amp; Picks'!$E$40,1,0)))</f>
        <v>1</v>
      </c>
      <c r="O4">
        <f>IF('Games &amp; Picks'!S$1="","",IF('Games &amp; Picks'!$E$40="x","",IF('Games &amp; Picks'!S$40='Games &amp; Picks'!$E$40,1,0)))</f>
        <v>1</v>
      </c>
      <c r="P4">
        <f>IF('Games &amp; Picks'!T$1="","",IF('Games &amp; Picks'!$E$40="x","",IF('Games &amp; Picks'!T$40='Games &amp; Picks'!$E$40,1,0)))</f>
        <v>0</v>
      </c>
      <c r="Q4">
        <f>IF('Games &amp; Picks'!U$1="","",IF('Games &amp; Picks'!$E$40="x","",IF('Games &amp; Picks'!U$40='Games &amp; Picks'!$E$40,1,0)))</f>
        <v>1</v>
      </c>
      <c r="R4">
        <f>IF('Games &amp; Picks'!V$1="","",IF('Games &amp; Picks'!$E$40="x","",IF('Games &amp; Picks'!V$40='Games &amp; Picks'!$E$40,1,0)))</f>
        <v>1</v>
      </c>
      <c r="S4">
        <f>IF('Games &amp; Picks'!W$1="","",IF('Games &amp; Picks'!$E$40="x","",IF('Games &amp; Picks'!W$40='Games &amp; Picks'!$E$40,1,0)))</f>
        <v>0</v>
      </c>
      <c r="T4">
        <f>IF('Games &amp; Picks'!X$1="","",IF('Games &amp; Picks'!$E$40="x","",IF('Games &amp; Picks'!X$40='Games &amp; Picks'!$E$40,1,0)))</f>
        <v>0</v>
      </c>
      <c r="U4">
        <f>IF('Games &amp; Picks'!Y$1="","",IF('Games &amp; Picks'!$E$40="x","",IF('Games &amp; Picks'!Y$40='Games &amp; Picks'!$E$40,1,0)))</f>
        <v>1</v>
      </c>
      <c r="V4">
        <f>IF('Games &amp; Picks'!Z$1="","",IF('Games &amp; Picks'!$E$40="x","",IF('Games &amp; Picks'!Z$40='Games &amp; Picks'!$E$40,1,0)))</f>
        <v>1</v>
      </c>
      <c r="W4">
        <f>IF('Games &amp; Picks'!AA$1="","",IF('Games &amp; Picks'!$E$40="x","",IF('Games &amp; Picks'!AA$40='Games &amp; Picks'!$E$40,1,0)))</f>
        <v>1</v>
      </c>
      <c r="X4">
        <f>IF('Games &amp; Picks'!AB$1="","",IF('Games &amp; Picks'!$E$40="x","",IF('Games &amp; Picks'!AB$40='Games &amp; Picks'!$E$40,1,0)))</f>
        <v>1</v>
      </c>
      <c r="Y4">
        <f>IF('Games &amp; Picks'!AC$1="","",IF('Games &amp; Picks'!$E$40="x","",IF('Games &amp; Picks'!AC$40='Games &amp; Picks'!$E$40,1,0)))</f>
        <v>1</v>
      </c>
      <c r="Z4">
        <f>IF('Games &amp; Picks'!AD$1="","",IF('Games &amp; Picks'!$E$40="x","",IF('Games &amp; Picks'!AD$40='Games &amp; Picks'!$E$40,1,0)))</f>
        <v>0</v>
      </c>
      <c r="AA4">
        <f>IF('Games &amp; Picks'!AE$1="","",IF('Games &amp; Picks'!$E$40="x","",IF('Games &amp; Picks'!AE$40='Games &amp; Picks'!$E$40,1,0)))</f>
        <v>1</v>
      </c>
      <c r="AB4">
        <f>IF('Games &amp; Picks'!AF$1="","",IF('Games &amp; Picks'!$E$40="x","",IF('Games &amp; Picks'!AF$40='Games &amp; Picks'!$E$40,1,0)))</f>
        <v>1</v>
      </c>
      <c r="AC4">
        <f>IF('Games &amp; Picks'!AG$1="","",IF('Games &amp; Picks'!$E$40="x","",IF('Games &amp; Picks'!AG$40='Games &amp; Picks'!$E$40,1,0)))</f>
        <v>1</v>
      </c>
      <c r="AD4">
        <f>IF('Games &amp; Picks'!AH$1="","",IF('Games &amp; Picks'!$E$40="x","",IF('Games &amp; Picks'!AH$40='Games &amp; Picks'!$E$40,1,0)))</f>
        <v>1</v>
      </c>
      <c r="AE4">
        <f>IF('Games &amp; Picks'!AI$1="","",IF('Games &amp; Picks'!$E$40="x","",IF('Games &amp; Picks'!AI$40='Games &amp; Picks'!$E$40,1,0)))</f>
        <v>1</v>
      </c>
      <c r="AF4">
        <f>IF('Games &amp; Picks'!AJ$1="","",IF('Games &amp; Picks'!$E$40="x","",IF('Games &amp; Picks'!AJ$40='Games &amp; Picks'!$E$40,1,0)))</f>
        <v>0</v>
      </c>
      <c r="AG4">
        <f>IF('Games &amp; Picks'!AK$1="","",IF('Games &amp; Picks'!$E$40="x","",IF('Games &amp; Picks'!AK$40='Games &amp; Picks'!$E$40,1,0)))</f>
        <v>1</v>
      </c>
      <c r="AH4">
        <f>IF('Games &amp; Picks'!AL$1="","",IF('Games &amp; Picks'!$E$40="x","",IF('Games &amp; Picks'!AL$40='Games &amp; Picks'!$E$40,1,0)))</f>
        <v>0</v>
      </c>
      <c r="AI4">
        <f>IF('Games &amp; Picks'!AM$1="","",IF('Games &amp; Picks'!$E$40="x","",IF('Games &amp; Picks'!AM$40='Games &amp; Picks'!$E$40,1,0)))</f>
        <v>1</v>
      </c>
      <c r="AJ4">
        <f>IF('Games &amp; Picks'!AN$1="","",IF('Games &amp; Picks'!$E$40="x","",IF('Games &amp; Picks'!AN$40='Games &amp; Picks'!$E$40,1,0)))</f>
        <v>1</v>
      </c>
      <c r="AK4">
        <f>IF('Games &amp; Picks'!AO$1="","",IF('Games &amp; Picks'!$E$40="x","",IF('Games &amp; Picks'!AO$40='Games &amp; Picks'!$E$40,1,0)))</f>
        <v>1</v>
      </c>
      <c r="AL4">
        <f>IF('Games &amp; Picks'!AP$1="","",IF('Games &amp; Picks'!$E$40="x","",IF('Games &amp; Picks'!AP$40='Games &amp; Picks'!$E$40,1,0)))</f>
        <v>0</v>
      </c>
      <c r="AM4" t="str">
        <f>IF('Games &amp; Picks'!AQ$1="","",IF('Games &amp; Picks'!$E$40="x","",IF('Games &amp; Picks'!AQ$40='Games &amp; Picks'!$E$40,1,0)))</f>
        <v/>
      </c>
      <c r="AN4" t="str">
        <f>IF('Games &amp; Picks'!AR$1="","",IF('Games &amp; Picks'!$E$40="x","",IF('Games &amp; Picks'!AR$40='Games &amp; Picks'!$E$40,1,0)))</f>
        <v/>
      </c>
      <c r="AO4" t="str">
        <f>IF('Games &amp; Picks'!AS$1="","",IF('Games &amp; Picks'!$E$40="x","",IF('Games &amp; Picks'!AS$40='Games &amp; Picks'!$E$40,1,0)))</f>
        <v/>
      </c>
      <c r="AP4" t="str">
        <f>IF('Games &amp; Picks'!AT$1="","",IF('Games &amp; Picks'!$E$40="x","",IF('Games &amp; Picks'!AT$40='Games &amp; Picks'!$E$40,1,0)))</f>
        <v/>
      </c>
      <c r="AQ4" t="str">
        <f>IF('Games &amp; Picks'!AU$1="","",IF('Games &amp; Picks'!$E$40="x","",IF('Games &amp; Picks'!AU$40='Games &amp; Picks'!$E$40,1,0)))</f>
        <v/>
      </c>
      <c r="AR4" t="str">
        <f>IF('Games &amp; Picks'!AV$1="","",IF('Games &amp; Picks'!$E$40="x","",IF('Games &amp; Picks'!AV$40='Games &amp; Picks'!$E$40,1,0)))</f>
        <v/>
      </c>
      <c r="AS4" t="str">
        <f>IF('Games &amp; Picks'!AW$1="","",IF('Games &amp; Picks'!$E$40="x","",IF('Games &amp; Picks'!AW$40='Games &amp; Picks'!$E$40,1,0)))</f>
        <v/>
      </c>
      <c r="AT4" t="str">
        <f>IF('Games &amp; Picks'!AX$1="","",IF('Games &amp; Picks'!$E$40="x","",IF('Games &amp; Picks'!AX$40='Games &amp; Picks'!$E$40,1,0)))</f>
        <v/>
      </c>
      <c r="AU4" s="44"/>
    </row>
    <row r="5" spans="1:47" ht="13.2" thickBot="1" x14ac:dyDescent="0.25">
      <c r="A5" s="34" t="str">
        <f>'Games &amp; Picks'!A41</f>
        <v>Sugar</v>
      </c>
      <c r="B5">
        <f>IF('Games &amp; Picks'!F$1="","",IF('Games &amp; Picks'!$E$41="x","",IF('Games &amp; Picks'!F$41='Games &amp; Picks'!$E$41,1,0)))</f>
        <v>1</v>
      </c>
      <c r="C5">
        <f>IF('Games &amp; Picks'!G$1="","",IF('Games &amp; Picks'!$E$41="x","",IF('Games &amp; Picks'!G$41='Games &amp; Picks'!$E$41,1,0)))</f>
        <v>1</v>
      </c>
      <c r="D5">
        <f>IF('Games &amp; Picks'!H$1="","",IF('Games &amp; Picks'!$E$41="x","",IF('Games &amp; Picks'!H$41='Games &amp; Picks'!$E$41,1,0)))</f>
        <v>1</v>
      </c>
      <c r="E5">
        <f>IF('Games &amp; Picks'!I$1="","",IF('Games &amp; Picks'!$E$41="x","",IF('Games &amp; Picks'!I$41='Games &amp; Picks'!$E$41,1,0)))</f>
        <v>1</v>
      </c>
      <c r="F5">
        <f>IF('Games &amp; Picks'!J$1="","",IF('Games &amp; Picks'!$E$41="x","",IF('Games &amp; Picks'!J$41='Games &amp; Picks'!$E$41,1,0)))</f>
        <v>1</v>
      </c>
      <c r="G5">
        <f>IF('Games &amp; Picks'!K$1="","",IF('Games &amp; Picks'!$E$41="x","",IF('Games &amp; Picks'!K$41='Games &amp; Picks'!$E$41,1,0)))</f>
        <v>1</v>
      </c>
      <c r="H5">
        <f>IF('Games &amp; Picks'!L$1="","",IF('Games &amp; Picks'!$E$41="x","",IF('Games &amp; Picks'!L$41='Games &amp; Picks'!$E$41,1,0)))</f>
        <v>1</v>
      </c>
      <c r="I5">
        <f>IF('Games &amp; Picks'!M$1="","",IF('Games &amp; Picks'!$E$41="x","",IF('Games &amp; Picks'!M$41='Games &amp; Picks'!$E$41,1,0)))</f>
        <v>1</v>
      </c>
      <c r="J5">
        <f>IF('Games &amp; Picks'!N$1="","",IF('Games &amp; Picks'!$E$41="x","",IF('Games &amp; Picks'!N$41='Games &amp; Picks'!$E$41,1,0)))</f>
        <v>1</v>
      </c>
      <c r="K5">
        <f>IF('Games &amp; Picks'!O$1="","",IF('Games &amp; Picks'!$E$41="x","",IF('Games &amp; Picks'!O$41='Games &amp; Picks'!$E$41,1,0)))</f>
        <v>1</v>
      </c>
      <c r="L5">
        <f>IF('Games &amp; Picks'!P$1="","",IF('Games &amp; Picks'!$E$41="x","",IF('Games &amp; Picks'!P$41='Games &amp; Picks'!$E$41,1,0)))</f>
        <v>1</v>
      </c>
      <c r="M5">
        <f>IF('Games &amp; Picks'!Q$1="","",IF('Games &amp; Picks'!$E$41="x","",IF('Games &amp; Picks'!Q$41='Games &amp; Picks'!$E$41,1,0)))</f>
        <v>1</v>
      </c>
      <c r="N5">
        <f>IF('Games &amp; Picks'!R$1="","",IF('Games &amp; Picks'!$E$41="x","",IF('Games &amp; Picks'!R$41='Games &amp; Picks'!$E$41,1,0)))</f>
        <v>0</v>
      </c>
      <c r="O5">
        <f>IF('Games &amp; Picks'!S$1="","",IF('Games &amp; Picks'!$E$41="x","",IF('Games &amp; Picks'!S$41='Games &amp; Picks'!$E$41,1,0)))</f>
        <v>1</v>
      </c>
      <c r="P5">
        <f>IF('Games &amp; Picks'!T$1="","",IF('Games &amp; Picks'!$E$41="x","",IF('Games &amp; Picks'!T$41='Games &amp; Picks'!$E$41,1,0)))</f>
        <v>1</v>
      </c>
      <c r="Q5">
        <f>IF('Games &amp; Picks'!U$1="","",IF('Games &amp; Picks'!$E$41="x","",IF('Games &amp; Picks'!U$41='Games &amp; Picks'!$E$41,1,0)))</f>
        <v>1</v>
      </c>
      <c r="R5">
        <f>IF('Games &amp; Picks'!V$1="","",IF('Games &amp; Picks'!$E$41="x","",IF('Games &amp; Picks'!V$41='Games &amp; Picks'!$E$41,1,0)))</f>
        <v>1</v>
      </c>
      <c r="S5">
        <f>IF('Games &amp; Picks'!W$1="","",IF('Games &amp; Picks'!$E$41="x","",IF('Games &amp; Picks'!W$41='Games &amp; Picks'!$E$41,1,0)))</f>
        <v>1</v>
      </c>
      <c r="T5">
        <f>IF('Games &amp; Picks'!X$1="","",IF('Games &amp; Picks'!$E$41="x","",IF('Games &amp; Picks'!X$41='Games &amp; Picks'!$E$41,1,0)))</f>
        <v>0</v>
      </c>
      <c r="U5">
        <f>IF('Games &amp; Picks'!Y$1="","",IF('Games &amp; Picks'!$E$41="x","",IF('Games &amp; Picks'!Y$41='Games &amp; Picks'!$E$41,1,0)))</f>
        <v>1</v>
      </c>
      <c r="V5">
        <f>IF('Games &amp; Picks'!Z$1="","",IF('Games &amp; Picks'!$E$41="x","",IF('Games &amp; Picks'!Z$41='Games &amp; Picks'!$E$41,1,0)))</f>
        <v>1</v>
      </c>
      <c r="W5">
        <f>IF('Games &amp; Picks'!AA$1="","",IF('Games &amp; Picks'!$E$41="x","",IF('Games &amp; Picks'!AA$41='Games &amp; Picks'!$E$41,1,0)))</f>
        <v>1</v>
      </c>
      <c r="X5">
        <f>IF('Games &amp; Picks'!AB$1="","",IF('Games &amp; Picks'!$E$41="x","",IF('Games &amp; Picks'!AB$41='Games &amp; Picks'!$E$41,1,0)))</f>
        <v>1</v>
      </c>
      <c r="Y5">
        <f>IF('Games &amp; Picks'!AC$1="","",IF('Games &amp; Picks'!$E$41="x","",IF('Games &amp; Picks'!AC$41='Games &amp; Picks'!$E$41,1,0)))</f>
        <v>1</v>
      </c>
      <c r="Z5">
        <f>IF('Games &amp; Picks'!AD$1="","",IF('Games &amp; Picks'!$E$41="x","",IF('Games &amp; Picks'!AD$41='Games &amp; Picks'!$E$41,1,0)))</f>
        <v>1</v>
      </c>
      <c r="AA5">
        <f>IF('Games &amp; Picks'!AE$1="","",IF('Games &amp; Picks'!$E$41="x","",IF('Games &amp; Picks'!AE$41='Games &amp; Picks'!$E$41,1,0)))</f>
        <v>1</v>
      </c>
      <c r="AB5">
        <f>IF('Games &amp; Picks'!AF$1="","",IF('Games &amp; Picks'!$E$41="x","",IF('Games &amp; Picks'!AF$41='Games &amp; Picks'!$E$41,1,0)))</f>
        <v>1</v>
      </c>
      <c r="AC5">
        <f>IF('Games &amp; Picks'!AG$1="","",IF('Games &amp; Picks'!$E$41="x","",IF('Games &amp; Picks'!AG$41='Games &amp; Picks'!$E$41,1,0)))</f>
        <v>1</v>
      </c>
      <c r="AD5">
        <f>IF('Games &amp; Picks'!AH$1="","",IF('Games &amp; Picks'!$E$41="x","",IF('Games &amp; Picks'!AH$41='Games &amp; Picks'!$E$41,1,0)))</f>
        <v>1</v>
      </c>
      <c r="AE5">
        <f>IF('Games &amp; Picks'!AI$1="","",IF('Games &amp; Picks'!$E$41="x","",IF('Games &amp; Picks'!AI$41='Games &amp; Picks'!$E$41,1,0)))</f>
        <v>1</v>
      </c>
      <c r="AF5">
        <f>IF('Games &amp; Picks'!AJ$1="","",IF('Games &amp; Picks'!$E$41="x","",IF('Games &amp; Picks'!AJ$41='Games &amp; Picks'!$E$41,1,0)))</f>
        <v>1</v>
      </c>
      <c r="AG5">
        <f>IF('Games &amp; Picks'!AK$1="","",IF('Games &amp; Picks'!$E$41="x","",IF('Games &amp; Picks'!AK$41='Games &amp; Picks'!$E$41,1,0)))</f>
        <v>1</v>
      </c>
      <c r="AH5">
        <f>IF('Games &amp; Picks'!AL$1="","",IF('Games &amp; Picks'!$E$41="x","",IF('Games &amp; Picks'!AL$41='Games &amp; Picks'!$E$41,1,0)))</f>
        <v>1</v>
      </c>
      <c r="AI5">
        <f>IF('Games &amp; Picks'!AM$1="","",IF('Games &amp; Picks'!$E$41="x","",IF('Games &amp; Picks'!AM$41='Games &amp; Picks'!$E$41,1,0)))</f>
        <v>1</v>
      </c>
      <c r="AJ5">
        <f>IF('Games &amp; Picks'!AN$1="","",IF('Games &amp; Picks'!$E$41="x","",IF('Games &amp; Picks'!AN$41='Games &amp; Picks'!$E$41,1,0)))</f>
        <v>1</v>
      </c>
      <c r="AK5">
        <f>IF('Games &amp; Picks'!AO$1="","",IF('Games &amp; Picks'!$E$41="x","",IF('Games &amp; Picks'!AO$41='Games &amp; Picks'!$E$41,1,0)))</f>
        <v>1</v>
      </c>
      <c r="AL5">
        <f>IF('Games &amp; Picks'!AP$1="","",IF('Games &amp; Picks'!$E$41="x","",IF('Games &amp; Picks'!AP$41='Games &amp; Picks'!$E$41,1,0)))</f>
        <v>1</v>
      </c>
      <c r="AM5" t="str">
        <f>IF('Games &amp; Picks'!AQ$1="","",IF('Games &amp; Picks'!$E$41="x","",IF('Games &amp; Picks'!AQ$41='Games &amp; Picks'!$E$41,1,0)))</f>
        <v/>
      </c>
      <c r="AN5" t="str">
        <f>IF('Games &amp; Picks'!AR$1="","",IF('Games &amp; Picks'!$E$41="x","",IF('Games &amp; Picks'!AR$41='Games &amp; Picks'!$E$41,1,0)))</f>
        <v/>
      </c>
      <c r="AO5" t="str">
        <f>IF('Games &amp; Picks'!AS$1="","",IF('Games &amp; Picks'!$E$41="x","",IF('Games &amp; Picks'!AS$41='Games &amp; Picks'!$E$41,1,0)))</f>
        <v/>
      </c>
      <c r="AP5" t="str">
        <f>IF('Games &amp; Picks'!AT$1="","",IF('Games &amp; Picks'!$E$41="x","",IF('Games &amp; Picks'!AT$41='Games &amp; Picks'!$E$41,1,0)))</f>
        <v/>
      </c>
      <c r="AQ5" t="str">
        <f>IF('Games &amp; Picks'!AU$1="","",IF('Games &amp; Picks'!$E$41="x","",IF('Games &amp; Picks'!AU$41='Games &amp; Picks'!$E$41,1,0)))</f>
        <v/>
      </c>
      <c r="AR5" t="str">
        <f>IF('Games &amp; Picks'!AV$1="","",IF('Games &amp; Picks'!$E$41="x","",IF('Games &amp; Picks'!AV$41='Games &amp; Picks'!$E$41,1,0)))</f>
        <v/>
      </c>
      <c r="AS5" t="str">
        <f>IF('Games &amp; Picks'!AW$1="","",IF('Games &amp; Picks'!$E$41="x","",IF('Games &amp; Picks'!AW$41='Games &amp; Picks'!$E$41,1,0)))</f>
        <v/>
      </c>
      <c r="AT5" t="str">
        <f>IF('Games &amp; Picks'!AX$1="","",IF('Games &amp; Picks'!$E$41="x","",IF('Games &amp; Picks'!AX$41='Games &amp; Picks'!$E$41,1,0)))</f>
        <v/>
      </c>
      <c r="AU5" s="44"/>
    </row>
    <row r="6" spans="1:47" ht="13.8" thickTop="1" thickBot="1" x14ac:dyDescent="0.25">
      <c r="A6" t="s">
        <v>22</v>
      </c>
      <c r="B6" s="16">
        <f>SUM(B2:B5)</f>
        <v>1</v>
      </c>
      <c r="C6" s="16">
        <f t="shared" ref="C6:AT6" si="0">SUM(C2:C5)</f>
        <v>3</v>
      </c>
      <c r="D6" s="16">
        <f t="shared" si="0"/>
        <v>3</v>
      </c>
      <c r="E6" s="16">
        <f t="shared" si="0"/>
        <v>2</v>
      </c>
      <c r="F6" s="16">
        <f t="shared" si="0"/>
        <v>3</v>
      </c>
      <c r="G6" s="16">
        <f t="shared" si="0"/>
        <v>2</v>
      </c>
      <c r="H6" s="16">
        <f t="shared" si="0"/>
        <v>3</v>
      </c>
      <c r="I6" s="16">
        <f t="shared" si="0"/>
        <v>2</v>
      </c>
      <c r="J6" s="16">
        <f t="shared" si="0"/>
        <v>2</v>
      </c>
      <c r="K6" s="16">
        <f t="shared" si="0"/>
        <v>3</v>
      </c>
      <c r="L6" s="16">
        <f t="shared" si="0"/>
        <v>2</v>
      </c>
      <c r="M6" s="16">
        <f t="shared" si="0"/>
        <v>2</v>
      </c>
      <c r="N6" s="16">
        <f t="shared" si="0"/>
        <v>2</v>
      </c>
      <c r="O6" s="16">
        <f t="shared" si="0"/>
        <v>3</v>
      </c>
      <c r="P6" s="16">
        <f t="shared" si="0"/>
        <v>2</v>
      </c>
      <c r="Q6" s="16">
        <f t="shared" si="0"/>
        <v>3</v>
      </c>
      <c r="R6" s="16">
        <f t="shared" si="0"/>
        <v>4</v>
      </c>
      <c r="S6" s="16">
        <f t="shared" si="0"/>
        <v>2</v>
      </c>
      <c r="T6" s="16">
        <f t="shared" si="0"/>
        <v>0</v>
      </c>
      <c r="U6" s="16">
        <f t="shared" si="0"/>
        <v>3</v>
      </c>
      <c r="V6" s="16">
        <f t="shared" si="0"/>
        <v>3</v>
      </c>
      <c r="W6" s="16">
        <f t="shared" si="0"/>
        <v>3</v>
      </c>
      <c r="X6" s="16">
        <f t="shared" si="0"/>
        <v>2</v>
      </c>
      <c r="Y6" s="16">
        <f t="shared" si="0"/>
        <v>3</v>
      </c>
      <c r="Z6" s="16">
        <f t="shared" si="0"/>
        <v>2</v>
      </c>
      <c r="AA6" s="16">
        <f t="shared" si="0"/>
        <v>3</v>
      </c>
      <c r="AB6" s="16">
        <f t="shared" si="0"/>
        <v>2</v>
      </c>
      <c r="AC6" s="16">
        <f t="shared" si="0"/>
        <v>4</v>
      </c>
      <c r="AD6" s="16">
        <f t="shared" si="0"/>
        <v>3</v>
      </c>
      <c r="AE6" s="16">
        <f t="shared" si="0"/>
        <v>3</v>
      </c>
      <c r="AF6" s="16">
        <f t="shared" si="0"/>
        <v>2</v>
      </c>
      <c r="AG6" s="16">
        <f t="shared" si="0"/>
        <v>3</v>
      </c>
      <c r="AH6" s="16">
        <f t="shared" si="0"/>
        <v>1</v>
      </c>
      <c r="AI6" s="16">
        <f t="shared" si="0"/>
        <v>3</v>
      </c>
      <c r="AJ6" s="16">
        <f t="shared" si="0"/>
        <v>3</v>
      </c>
      <c r="AK6" s="16">
        <f t="shared" si="0"/>
        <v>2</v>
      </c>
      <c r="AL6" s="16">
        <f t="shared" si="0"/>
        <v>2</v>
      </c>
      <c r="AM6" s="16">
        <f t="shared" si="0"/>
        <v>0</v>
      </c>
      <c r="AN6" s="16">
        <f t="shared" si="0"/>
        <v>0</v>
      </c>
      <c r="AO6" s="16">
        <f t="shared" si="0"/>
        <v>0</v>
      </c>
      <c r="AP6" s="16">
        <f t="shared" si="0"/>
        <v>0</v>
      </c>
      <c r="AQ6" s="16">
        <f t="shared" si="0"/>
        <v>0</v>
      </c>
      <c r="AR6" s="16">
        <f t="shared" si="0"/>
        <v>0</v>
      </c>
      <c r="AS6" s="16">
        <f t="shared" si="0"/>
        <v>0</v>
      </c>
      <c r="AT6" s="16">
        <f t="shared" si="0"/>
        <v>0</v>
      </c>
      <c r="AU6" s="44"/>
    </row>
    <row r="7" spans="1:47" ht="13.2" thickTop="1" x14ac:dyDescent="0.2"/>
    <row r="9" spans="1:47" ht="13.2" thickBot="1" x14ac:dyDescent="0.25"/>
    <row r="10" spans="1:47" x14ac:dyDescent="0.2">
      <c r="B10" s="134" t="s">
        <v>31</v>
      </c>
      <c r="C10" s="135"/>
    </row>
    <row r="11" spans="1:47" x14ac:dyDescent="0.2">
      <c r="B11" s="29">
        <v>0</v>
      </c>
      <c r="C11" s="30" t="s">
        <v>30</v>
      </c>
    </row>
    <row r="12" spans="1:47" ht="13.2" thickBot="1" x14ac:dyDescent="0.25">
      <c r="B12" s="31">
        <v>4</v>
      </c>
      <c r="C12" s="32" t="s">
        <v>22</v>
      </c>
    </row>
  </sheetData>
  <sheetProtection password="EB0E" sheet="1" objects="1" scenarios="1"/>
  <mergeCells count="1">
    <mergeCell ref="B10:C10"/>
  </mergeCells>
  <conditionalFormatting sqref="B6:AT6">
    <cfRule type="expression" dxfId="7" priority="3" stopIfTrue="1">
      <formula>B$1=""</formula>
    </cfRule>
    <cfRule type="cellIs" dxfId="6" priority="4" stopIfTrue="1" operator="equal">
      <formula>4</formula>
    </cfRule>
  </conditionalFormatting>
  <conditionalFormatting sqref="B1:AT1">
    <cfRule type="expression" dxfId="5" priority="5" stopIfTrue="1">
      <formula>B$1=""</formula>
    </cfRule>
  </conditionalFormatting>
  <conditionalFormatting sqref="B2:AT5">
    <cfRule type="cellIs" dxfId="4" priority="1" stopIfTrue="1" operator="equal">
      <formula>2</formula>
    </cfRule>
    <cfRule type="expression" dxfId="3" priority="6" stopIfTrue="1">
      <formula>B$1=""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workbookViewId="0">
      <selection activeCell="F9" sqref="F9"/>
    </sheetView>
  </sheetViews>
  <sheetFormatPr defaultColWidth="10.81640625" defaultRowHeight="12.6" x14ac:dyDescent="0.2"/>
  <cols>
    <col min="1" max="1" width="19.1796875" bestFit="1" customWidth="1"/>
    <col min="2" max="2" width="11.1796875" bestFit="1" customWidth="1"/>
    <col min="3" max="3" width="10.6328125" bestFit="1" customWidth="1"/>
    <col min="4" max="4" width="14.7265625" bestFit="1" customWidth="1"/>
    <col min="5" max="5" width="11.26953125" bestFit="1" customWidth="1"/>
    <col min="6" max="6" width="13.36328125" bestFit="1" customWidth="1"/>
    <col min="7" max="7" width="9.81640625" bestFit="1" customWidth="1"/>
    <col min="8" max="8" width="8.1796875" bestFit="1" customWidth="1"/>
    <col min="9" max="9" width="15.1796875" bestFit="1" customWidth="1"/>
    <col min="10" max="10" width="11" bestFit="1" customWidth="1"/>
    <col min="11" max="11" width="8.7265625" bestFit="1" customWidth="1"/>
    <col min="12" max="12" width="14.36328125" bestFit="1" customWidth="1"/>
    <col min="13" max="13" width="12.6328125" bestFit="1" customWidth="1"/>
    <col min="14" max="14" width="13.453125" bestFit="1" customWidth="1"/>
    <col min="15" max="15" width="11.1796875" bestFit="1" customWidth="1"/>
    <col min="16" max="16" width="13.08984375" bestFit="1" customWidth="1"/>
    <col min="17" max="17" width="10.81640625" bestFit="1" customWidth="1"/>
    <col min="18" max="18" width="11.90625" bestFit="1" customWidth="1"/>
    <col min="19" max="19" width="11.453125" bestFit="1" customWidth="1"/>
    <col min="20" max="21" width="10" bestFit="1" customWidth="1"/>
    <col min="22" max="22" width="8.08984375" bestFit="1" customWidth="1"/>
    <col min="23" max="23" width="11.08984375" bestFit="1" customWidth="1"/>
    <col min="24" max="24" width="10.54296875" bestFit="1" customWidth="1"/>
    <col min="25" max="25" width="14" bestFit="1" customWidth="1"/>
    <col min="26" max="26" width="9.1796875" bestFit="1" customWidth="1"/>
    <col min="27" max="27" width="8.1796875" bestFit="1" customWidth="1"/>
    <col min="28" max="28" width="10.7265625" bestFit="1" customWidth="1"/>
    <col min="29" max="29" width="11" bestFit="1" customWidth="1"/>
    <col min="30" max="30" width="13" bestFit="1" customWidth="1"/>
    <col min="31" max="31" width="9.453125" bestFit="1" customWidth="1"/>
    <col min="32" max="32" width="10.26953125" bestFit="1" customWidth="1"/>
    <col min="33" max="33" width="11.6328125" bestFit="1" customWidth="1"/>
    <col min="34" max="34" width="13.453125" bestFit="1" customWidth="1"/>
    <col min="35" max="35" width="17.7265625" bestFit="1" customWidth="1"/>
    <col min="36" max="36" width="11.08984375" bestFit="1" customWidth="1"/>
    <col min="37" max="37" width="13" bestFit="1" customWidth="1"/>
    <col min="38" max="38" width="10.81640625" bestFit="1" customWidth="1"/>
    <col min="39" max="39" width="11" bestFit="1" customWidth="1"/>
    <col min="40" max="40" width="9.54296875" bestFit="1" customWidth="1"/>
    <col min="41" max="41" width="12.81640625" bestFit="1" customWidth="1"/>
    <col min="42" max="42" width="13" bestFit="1" customWidth="1"/>
    <col min="43" max="43" width="10" bestFit="1" customWidth="1"/>
    <col min="45" max="45" width="9.7265625" bestFit="1" customWidth="1"/>
    <col min="46" max="46" width="10.26953125" bestFit="1" customWidth="1"/>
  </cols>
  <sheetData>
    <row r="1" spans="1:47" ht="13.8" thickTop="1" thickBot="1" x14ac:dyDescent="0.25">
      <c r="A1" s="10" t="s">
        <v>20</v>
      </c>
      <c r="B1" s="17" t="str">
        <f>IF('Games &amp; Picks'!F$1="","",'Games &amp; Picks'!F1)</f>
        <v>Jordan Quinn</v>
      </c>
      <c r="C1" s="17" t="str">
        <f>IF('Games &amp; Picks'!G$1="","",'Games &amp; Picks'!G1)</f>
        <v>Steve Hurrle</v>
      </c>
      <c r="D1" s="17" t="str">
        <f>IF('Games &amp; Picks'!H$1="","",'Games &amp; Picks'!H1)</f>
        <v>Jordan Rosswurm</v>
      </c>
      <c r="E1" s="17" t="str">
        <f>IF('Games &amp; Picks'!I$1="","",'Games &amp; Picks'!I1)</f>
        <v>Claire Waters</v>
      </c>
      <c r="F1" s="17" t="str">
        <f>IF('Games &amp; Picks'!J$1="","",'Games &amp; Picks'!J1)</f>
        <v>Brien Blackburn</v>
      </c>
      <c r="G1" s="17" t="str">
        <f>IF('Games &amp; Picks'!K$1="","",'Games &amp; Picks'!K1)</f>
        <v>Ben Waters</v>
      </c>
      <c r="H1" s="17" t="str">
        <f>IF('Games &amp; Picks'!L$1="","",'Games &amp; Picks'!L1)</f>
        <v>Mike Thill</v>
      </c>
      <c r="I1" s="17" t="str">
        <f>IF('Games &amp; Picks'!M$1="","",'Games &amp; Picks'!M1)</f>
        <v>Andrew Blackburn</v>
      </c>
      <c r="J1" s="17" t="str">
        <f>IF('Games &amp; Picks'!N$1="","",'Games &amp; Picks'!N1)</f>
        <v>Joe Dustman</v>
      </c>
      <c r="K1" s="17" t="str">
        <f>IF('Games &amp; Picks'!O$1="","",'Games &amp; Picks'!O1)</f>
        <v>Nate Oren</v>
      </c>
      <c r="L1" s="17" t="str">
        <f>IF('Games &amp; Picks'!P$1="","",'Games &amp; Picks'!P1)</f>
        <v>Zach Richardville</v>
      </c>
      <c r="M1" s="17" t="str">
        <f>IF('Games &amp; Picks'!Q$1="","",'Games &amp; Picks'!Q1)</f>
        <v>Nathan Pierson</v>
      </c>
      <c r="N1" s="17" t="str">
        <f>IF('Games &amp; Picks'!R$1="","",'Games &amp; Picks'!R1)</f>
        <v>Marina Thiessen</v>
      </c>
      <c r="O1" s="17" t="str">
        <f>IF('Games &amp; Picks'!S$1="","",'Games &amp; Picks'!S1)</f>
        <v>Lewis DeLosa</v>
      </c>
      <c r="P1" s="17" t="str">
        <f>IF('Games &amp; Picks'!T$1="","",'Games &amp; Picks'!T1)</f>
        <v>David Stradling</v>
      </c>
      <c r="Q1" s="17" t="str">
        <f>IF('Games &amp; Picks'!U$1="","",'Games &amp; Picks'!U1)</f>
        <v>David Ruddy</v>
      </c>
      <c r="R1" s="17" t="str">
        <f>IF('Games &amp; Picks'!V$1="","",'Games &amp; Picks'!V1)</f>
        <v>Nick Pellegrini</v>
      </c>
      <c r="S1" s="17" t="str">
        <f>IF('Games &amp; Picks'!W$1="","",'Games &amp; Picks'!W1)</f>
        <v>Tim Kaminski</v>
      </c>
      <c r="T1" s="17" t="str">
        <f>IF('Games &amp; Picks'!X$1="","",'Games &amp; Picks'!X1)</f>
        <v>Chris Moore</v>
      </c>
      <c r="U1" s="17" t="str">
        <f>IF('Games &amp; Picks'!Y$1="","",'Games &amp; Picks'!Y1)</f>
        <v>Phil Huneck</v>
      </c>
      <c r="V1" s="17" t="str">
        <f>IF('Games &amp; Picks'!Z$1="","",'Games &amp; Picks'!Z1)</f>
        <v>Matt Thill</v>
      </c>
      <c r="W1" s="17" t="str">
        <f>IF('Games &amp; Picks'!AA$1="","",'Games &amp; Picks'!AA1)</f>
        <v>Nick DiRenzo</v>
      </c>
      <c r="X1" s="17" t="str">
        <f>IF('Games &amp; Picks'!AB$1="","",'Games &amp; Picks'!AB1)</f>
        <v>Tim Brunner</v>
      </c>
      <c r="Y1" s="17" t="str">
        <f>IF('Games &amp; Picks'!AC$1="","",'Games &amp; Picks'!AC1)</f>
        <v>Jake Richardville</v>
      </c>
      <c r="Z1" s="17" t="str">
        <f>IF('Games &amp; Picks'!AD$1="","",'Games &amp; Picks'!AD1)</f>
        <v>Bryan Thill</v>
      </c>
      <c r="AA1" s="17" t="str">
        <f>IF('Games &amp; Picks'!AE$1="","",'Games &amp; Picks'!AE1)</f>
        <v>Justin Oh</v>
      </c>
      <c r="AB1" s="17" t="str">
        <f>IF('Games &amp; Picks'!AF$1="","",'Games &amp; Picks'!AF1)</f>
        <v>Ann Brunner</v>
      </c>
      <c r="AC1" s="17" t="str">
        <f>IF('Games &amp; Picks'!AG$1="","",'Games &amp; Picks'!AG1)</f>
        <v>Burt Brunner</v>
      </c>
      <c r="AD1" s="17" t="str">
        <f>IF('Games &amp; Picks'!AH$1="","",'Games &amp; Picks'!AH1)</f>
        <v>Patrick Brunner</v>
      </c>
      <c r="AE1" s="17" t="str">
        <f>IF('Games &amp; Picks'!AI$1="","",'Games &amp; Picks'!AI1)</f>
        <v>Mike Hatke</v>
      </c>
      <c r="AF1" s="17" t="str">
        <f>IF('Games &amp; Picks'!AJ$1="","",'Games &amp; Picks'!AJ1)</f>
        <v>Emily Hatke</v>
      </c>
      <c r="AG1" s="17" t="str">
        <f>IF('Games &amp; Picks'!AK$1="","",'Games &amp; Picks'!AK1)</f>
        <v>David Huneck</v>
      </c>
      <c r="AH1" s="17" t="str">
        <f>IF('Games &amp; Picks'!AL$1="","",'Games &amp; Picks'!AL1)</f>
        <v>Cortlin Simpson</v>
      </c>
      <c r="AI1" s="17" t="str">
        <f>IF('Games &amp; Picks'!AM$1="","",'Games &amp; Picks'!AM1)</f>
        <v>Thomas Brunner #27</v>
      </c>
      <c r="AJ1" s="17" t="str">
        <f>IF('Games &amp; Picks'!AN$1="","",'Games &amp; Picks'!AN1)</f>
        <v>Joey Beglane</v>
      </c>
      <c r="AK1" s="17" t="str">
        <f>IF('Games &amp; Picks'!AO$1="","",'Games &amp; Picks'!AO1)</f>
        <v>Roger Sammon</v>
      </c>
      <c r="AL1" s="17" t="str">
        <f>IF('Games &amp; Picks'!AP$1="","",'Games &amp; Picks'!AP1)</f>
        <v>John Huneck</v>
      </c>
      <c r="AM1" s="17" t="str">
        <f>IF('Games &amp; Picks'!AQ$1="","",'Games &amp; Picks'!AQ1)</f>
        <v/>
      </c>
      <c r="AN1" s="17" t="str">
        <f>IF('Games &amp; Picks'!AR$1="","",'Games &amp; Picks'!AR1)</f>
        <v/>
      </c>
      <c r="AO1" s="17" t="str">
        <f>IF('Games &amp; Picks'!AS$1="","",'Games &amp; Picks'!AS1)</f>
        <v/>
      </c>
      <c r="AP1" s="17" t="str">
        <f>IF('Games &amp; Picks'!AT$1="","",'Games &amp; Picks'!AT1)</f>
        <v/>
      </c>
      <c r="AQ1" s="17" t="str">
        <f>IF('Games &amp; Picks'!AU$1="","",'Games &amp; Picks'!AU1)</f>
        <v/>
      </c>
      <c r="AR1" s="17" t="str">
        <f>IF('Games &amp; Picks'!AV$1="","",'Games &amp; Picks'!AV1)</f>
        <v/>
      </c>
      <c r="AS1" s="17" t="str">
        <f>IF('Games &amp; Picks'!AW$1="","",'Games &amp; Picks'!AW1)</f>
        <v/>
      </c>
      <c r="AT1" s="17" t="str">
        <f>IF('Games &amp; Picks'!AX$1="","",'Games &amp; Picks'!AX1)</f>
        <v/>
      </c>
      <c r="AU1" s="44"/>
    </row>
    <row r="2" spans="1:47" ht="13.2" thickTop="1" x14ac:dyDescent="0.2">
      <c r="A2" s="6" t="s">
        <v>3</v>
      </c>
      <c r="B2">
        <f>IF('Games &amp; Picks'!F$1="","",IF('Games &amp; Picks'!$E$37="x","",IF(AND('Games &amp; Picks'!F$36='Games &amp; Picks'!$E$36,'Games &amp; Picks'!F$37='Games &amp; Picks'!$E$37),1,0)))</f>
        <v>1</v>
      </c>
      <c r="C2">
        <f>IF('Games &amp; Picks'!G$1="","",IF('Games &amp; Picks'!$E$37="x","",IF(AND('Games &amp; Picks'!G$36='Games &amp; Picks'!$E$36,'Games &amp; Picks'!G$37='Games &amp; Picks'!$E$37),1,0)))</f>
        <v>1</v>
      </c>
      <c r="D2">
        <f>IF('Games &amp; Picks'!H$1="","",IF('Games &amp; Picks'!$E$37="x","",IF(AND('Games &amp; Picks'!H$36='Games &amp; Picks'!$E$36,'Games &amp; Picks'!H$37='Games &amp; Picks'!$E$37),1,0)))</f>
        <v>0</v>
      </c>
      <c r="E2">
        <f>IF('Games &amp; Picks'!I$1="","",IF('Games &amp; Picks'!$E$37="x","",IF(AND('Games &amp; Picks'!I$36='Games &amp; Picks'!$E$36,'Games &amp; Picks'!I$37='Games &amp; Picks'!$E$37),1,0)))</f>
        <v>0</v>
      </c>
      <c r="F2">
        <f>IF('Games &amp; Picks'!J$1="","",IF('Games &amp; Picks'!$E$37="x","",IF(AND('Games &amp; Picks'!J$36='Games &amp; Picks'!$E$36,'Games &amp; Picks'!J$37='Games &amp; Picks'!$E$37),1,0)))</f>
        <v>1</v>
      </c>
      <c r="G2">
        <f>IF('Games &amp; Picks'!K$1="","",IF('Games &amp; Picks'!$E$37="x","",IF(AND('Games &amp; Picks'!K$36='Games &amp; Picks'!$E$36,'Games &amp; Picks'!K$37='Games &amp; Picks'!$E$37),1,0)))</f>
        <v>0</v>
      </c>
      <c r="H2">
        <f>IF('Games &amp; Picks'!L$1="","",IF('Games &amp; Picks'!$E$37="x","",IF(AND('Games &amp; Picks'!L$36='Games &amp; Picks'!$E$36,'Games &amp; Picks'!L$37='Games &amp; Picks'!$E$37),1,0)))</f>
        <v>1</v>
      </c>
      <c r="I2">
        <f>IF('Games &amp; Picks'!M$1="","",IF('Games &amp; Picks'!$E$37="x","",IF(AND('Games &amp; Picks'!M$36='Games &amp; Picks'!$E$36,'Games &amp; Picks'!M$37='Games &amp; Picks'!$E$37),1,0)))</f>
        <v>1</v>
      </c>
      <c r="J2">
        <f>IF('Games &amp; Picks'!N$1="","",IF('Games &amp; Picks'!$E$37="x","",IF(AND('Games &amp; Picks'!N$36='Games &amp; Picks'!$E$36,'Games &amp; Picks'!N$37='Games &amp; Picks'!$E$37),1,0)))</f>
        <v>0</v>
      </c>
      <c r="K2">
        <f>IF('Games &amp; Picks'!O$1="","",IF('Games &amp; Picks'!$E$37="x","",IF(AND('Games &amp; Picks'!O$36='Games &amp; Picks'!$E$36,'Games &amp; Picks'!O$37='Games &amp; Picks'!$E$37),1,0)))</f>
        <v>1</v>
      </c>
      <c r="L2">
        <f>IF('Games &amp; Picks'!P$1="","",IF('Games &amp; Picks'!$E$37="x","",IF(AND('Games &amp; Picks'!P$36='Games &amp; Picks'!$E$36,'Games &amp; Picks'!P$37='Games &amp; Picks'!$E$37),1,0)))</f>
        <v>0</v>
      </c>
      <c r="M2">
        <f>IF('Games &amp; Picks'!Q$1="","",IF('Games &amp; Picks'!$E$37="x","",IF(AND('Games &amp; Picks'!Q$36='Games &amp; Picks'!$E$36,'Games &amp; Picks'!Q$37='Games &amp; Picks'!$E$37),1,0)))</f>
        <v>0</v>
      </c>
      <c r="N2">
        <f>IF('Games &amp; Picks'!R$1="","",IF('Games &amp; Picks'!$E$37="x","",IF(AND('Games &amp; Picks'!R$36='Games &amp; Picks'!$E$36,'Games &amp; Picks'!R$37='Games &amp; Picks'!$E$37),1,0)))</f>
        <v>1</v>
      </c>
      <c r="O2">
        <f>IF('Games &amp; Picks'!S$1="","",IF('Games &amp; Picks'!$E$37="x","",IF(AND('Games &amp; Picks'!S$36='Games &amp; Picks'!$E$36,'Games &amp; Picks'!S$37='Games &amp; Picks'!$E$37),1,0)))</f>
        <v>0</v>
      </c>
      <c r="P2">
        <f>IF('Games &amp; Picks'!T$1="","",IF('Games &amp; Picks'!$E$37="x","",IF(AND('Games &amp; Picks'!T$36='Games &amp; Picks'!$E$36,'Games &amp; Picks'!T$37='Games &amp; Picks'!$E$37),1,0)))</f>
        <v>1</v>
      </c>
      <c r="Q2">
        <f>IF('Games &amp; Picks'!U$1="","",IF('Games &amp; Picks'!$E$37="x","",IF(AND('Games &amp; Picks'!U$36='Games &amp; Picks'!$E$36,'Games &amp; Picks'!U$37='Games &amp; Picks'!$E$37),1,0)))</f>
        <v>1</v>
      </c>
      <c r="R2">
        <f>IF('Games &amp; Picks'!V$1="","",IF('Games &amp; Picks'!$E$37="x","",IF(AND('Games &amp; Picks'!V$36='Games &amp; Picks'!$E$36,'Games &amp; Picks'!V$37='Games &amp; Picks'!$E$37),1,0)))</f>
        <v>0</v>
      </c>
      <c r="S2">
        <f>IF('Games &amp; Picks'!W$1="","",IF('Games &amp; Picks'!$E$37="x","",IF(AND('Games &amp; Picks'!W$36='Games &amp; Picks'!$E$36,'Games &amp; Picks'!W$37='Games &amp; Picks'!$E$37),1,0)))</f>
        <v>0</v>
      </c>
      <c r="T2">
        <f>IF('Games &amp; Picks'!X$1="","",IF('Games &amp; Picks'!$E$37="x","",IF(AND('Games &amp; Picks'!X$36='Games &amp; Picks'!$E$36,'Games &amp; Picks'!X$37='Games &amp; Picks'!$E$37),1,0)))</f>
        <v>0</v>
      </c>
      <c r="U2">
        <f>IF('Games &amp; Picks'!Y$1="","",IF('Games &amp; Picks'!$E$37="x","",IF(AND('Games &amp; Picks'!Y$36='Games &amp; Picks'!$E$36,'Games &amp; Picks'!Y$37='Games &amp; Picks'!$E$37),1,0)))</f>
        <v>1</v>
      </c>
      <c r="V2">
        <f>IF('Games &amp; Picks'!Z$1="","",IF('Games &amp; Picks'!$E$37="x","",IF(AND('Games &amp; Picks'!Z$36='Games &amp; Picks'!$E$36,'Games &amp; Picks'!Z$37='Games &amp; Picks'!$E$37),1,0)))</f>
        <v>1</v>
      </c>
      <c r="W2">
        <f>IF('Games &amp; Picks'!AA$1="","",IF('Games &amp; Picks'!$E$37="x","",IF(AND('Games &amp; Picks'!AA$36='Games &amp; Picks'!$E$36,'Games &amp; Picks'!AA$37='Games &amp; Picks'!$E$37),1,0)))</f>
        <v>1</v>
      </c>
      <c r="X2">
        <f>IF('Games &amp; Picks'!AB$1="","",IF('Games &amp; Picks'!$E$37="x","",IF(AND('Games &amp; Picks'!AB$36='Games &amp; Picks'!$E$36,'Games &amp; Picks'!AB$37='Games &amp; Picks'!$E$37),1,0)))</f>
        <v>1</v>
      </c>
      <c r="Y2">
        <f>IF('Games &amp; Picks'!AC$1="","",IF('Games &amp; Picks'!$E$37="x","",IF(AND('Games &amp; Picks'!AC$36='Games &amp; Picks'!$E$36,'Games &amp; Picks'!AC$37='Games &amp; Picks'!$E$37),1,0)))</f>
        <v>1</v>
      </c>
      <c r="Z2">
        <f>IF('Games &amp; Picks'!AD$1="","",IF('Games &amp; Picks'!$E$37="x","",IF(AND('Games &amp; Picks'!AD$36='Games &amp; Picks'!$E$36,'Games &amp; Picks'!AD$37='Games &amp; Picks'!$E$37),1,0)))</f>
        <v>1</v>
      </c>
      <c r="AA2">
        <f>IF('Games &amp; Picks'!AE$1="","",IF('Games &amp; Picks'!$E$37="x","",IF(AND('Games &amp; Picks'!AE$36='Games &amp; Picks'!$E$36,'Games &amp; Picks'!AE$37='Games &amp; Picks'!$E$37),1,0)))</f>
        <v>0</v>
      </c>
      <c r="AB2">
        <f>IF('Games &amp; Picks'!AF$1="","",IF('Games &amp; Picks'!$E$37="x","",IF(AND('Games &amp; Picks'!AF$36='Games &amp; Picks'!$E$36,'Games &amp; Picks'!AF$37='Games &amp; Picks'!$E$37),1,0)))</f>
        <v>0</v>
      </c>
      <c r="AC2">
        <f>IF('Games &amp; Picks'!AG$1="","",IF('Games &amp; Picks'!$E$37="x","",IF(AND('Games &amp; Picks'!AG$36='Games &amp; Picks'!$E$36,'Games &amp; Picks'!AG$37='Games &amp; Picks'!$E$37),1,0)))</f>
        <v>1</v>
      </c>
      <c r="AD2">
        <f>IF('Games &amp; Picks'!AH$1="","",IF('Games &amp; Picks'!$E$37="x","",IF(AND('Games &amp; Picks'!AH$36='Games &amp; Picks'!$E$36,'Games &amp; Picks'!AH$37='Games &amp; Picks'!$E$37),1,0)))</f>
        <v>0</v>
      </c>
      <c r="AE2">
        <f>IF('Games &amp; Picks'!AI$1="","",IF('Games &amp; Picks'!$E$37="x","",IF(AND('Games &amp; Picks'!AI$36='Games &amp; Picks'!$E$36,'Games &amp; Picks'!AI$37='Games &amp; Picks'!$E$37),1,0)))</f>
        <v>0</v>
      </c>
      <c r="AF2">
        <f>IF('Games &amp; Picks'!AJ$1="","",IF('Games &amp; Picks'!$E$37="x","",IF(AND('Games &amp; Picks'!AJ$36='Games &amp; Picks'!$E$36,'Games &amp; Picks'!AJ$37='Games &amp; Picks'!$E$37),1,0)))</f>
        <v>1</v>
      </c>
      <c r="AG2">
        <f>IF('Games &amp; Picks'!AK$1="","",IF('Games &amp; Picks'!$E$37="x","",IF(AND('Games &amp; Picks'!AK$36='Games &amp; Picks'!$E$36,'Games &amp; Picks'!AK$37='Games &amp; Picks'!$E$37),1,0)))</f>
        <v>0</v>
      </c>
      <c r="AH2">
        <f>IF('Games &amp; Picks'!AL$1="","",IF('Games &amp; Picks'!$E$37="x","",IF(AND('Games &amp; Picks'!AL$36='Games &amp; Picks'!$E$36,'Games &amp; Picks'!AL$37='Games &amp; Picks'!$E$37),1,0)))</f>
        <v>0</v>
      </c>
      <c r="AI2">
        <f>IF('Games &amp; Picks'!AM$1="","",IF('Games &amp; Picks'!$E$37="x","",IF(AND('Games &amp; Picks'!AM$36='Games &amp; Picks'!$E$36,'Games &amp; Picks'!AM$37='Games &amp; Picks'!$E$37),1,0)))</f>
        <v>0</v>
      </c>
      <c r="AJ2">
        <f>IF('Games &amp; Picks'!AN$1="","",IF('Games &amp; Picks'!$E$37="x","",IF(AND('Games &amp; Picks'!AN$36='Games &amp; Picks'!$E$36,'Games &amp; Picks'!AN$37='Games &amp; Picks'!$E$37),1,0)))</f>
        <v>0</v>
      </c>
      <c r="AK2">
        <f>IF('Games &amp; Picks'!AO$1="","",IF('Games &amp; Picks'!$E$37="x","",IF(AND('Games &amp; Picks'!AO$36='Games &amp; Picks'!$E$36,'Games &amp; Picks'!AO$37='Games &amp; Picks'!$E$37),1,0)))</f>
        <v>0</v>
      </c>
      <c r="AL2">
        <f>IF('Games &amp; Picks'!AP$1="","",IF('Games &amp; Picks'!$E$37="x","",IF(AND('Games &amp; Picks'!AP$36='Games &amp; Picks'!$E$36,'Games &amp; Picks'!AP$37='Games &amp; Picks'!$E$37),1,0)))</f>
        <v>0</v>
      </c>
      <c r="AM2" t="str">
        <f>IF('Games &amp; Picks'!AQ$1="","",IF('Games &amp; Picks'!$E$37="x","",IF(AND('Games &amp; Picks'!AQ$36='Games &amp; Picks'!$E$36,'Games &amp; Picks'!AQ$37='Games &amp; Picks'!$E$37),1,0)))</f>
        <v/>
      </c>
      <c r="AN2" t="str">
        <f>IF('Games &amp; Picks'!AR$1="","",IF('Games &amp; Picks'!$E$37="x","",IF(AND('Games &amp; Picks'!AR$36='Games &amp; Picks'!$E$36,'Games &amp; Picks'!AR$37='Games &amp; Picks'!$E$37),1,0)))</f>
        <v/>
      </c>
      <c r="AO2" t="str">
        <f>IF('Games &amp; Picks'!AS$1="","",IF('Games &amp; Picks'!$E$37="x","",IF(AND('Games &amp; Picks'!AS$36='Games &amp; Picks'!$E$36,'Games &amp; Picks'!AS$37='Games &amp; Picks'!$E$37),1,0)))</f>
        <v/>
      </c>
      <c r="AP2" t="str">
        <f>IF('Games &amp; Picks'!AT$1="","",IF('Games &amp; Picks'!$E$37="x","",IF(AND('Games &amp; Picks'!AT$36='Games &amp; Picks'!$E$36,'Games &amp; Picks'!AT$37='Games &amp; Picks'!$E$37),1,0)))</f>
        <v/>
      </c>
      <c r="AQ2" t="str">
        <f>IF('Games &amp; Picks'!AU$1="","",IF('Games &amp; Picks'!$E$37="x","",IF(AND('Games &amp; Picks'!AU$36='Games &amp; Picks'!$E$36,'Games &amp; Picks'!AU$37='Games &amp; Picks'!$E$37),1,0)))</f>
        <v/>
      </c>
      <c r="AR2" t="str">
        <f>IF('Games &amp; Picks'!AV$1="","",IF('Games &amp; Picks'!$E$37="x","",IF(AND('Games &amp; Picks'!AV$36='Games &amp; Picks'!$E$36,'Games &amp; Picks'!AV$37='Games &amp; Picks'!$E$37),1,0)))</f>
        <v/>
      </c>
      <c r="AS2" t="str">
        <f>IF('Games &amp; Picks'!AW$1="","",IF('Games &amp; Picks'!$E$37="x","",IF(AND('Games &amp; Picks'!AW$36='Games &amp; Picks'!$E$36,'Games &amp; Picks'!AW$37='Games &amp; Picks'!$E$37),1,0)))</f>
        <v/>
      </c>
      <c r="AT2" t="str">
        <f>IF('Games &amp; Picks'!AX$1="","",IF('Games &amp; Picks'!$E$37="x","",IF(AND('Games &amp; Picks'!AX$36='Games &amp; Picks'!$E$36,'Games &amp; Picks'!AX$37='Games &amp; Picks'!$E$37),1,0)))</f>
        <v/>
      </c>
      <c r="AU2" s="44"/>
    </row>
    <row r="3" spans="1:47" ht="13.2" thickBot="1" x14ac:dyDescent="0.25">
      <c r="A3" s="15" t="s">
        <v>32</v>
      </c>
      <c r="B3">
        <f>IF('Games &amp; Picks'!F$1="","",IF('Games &amp; Picks'!$E$42="x","",IF('Games &amp; Picks'!F$42='Games &amp; Picks'!$E$42,1,0)))</f>
        <v>0</v>
      </c>
      <c r="C3">
        <f>IF('Games &amp; Picks'!G$1="","",IF('Games &amp; Picks'!$E$42="x","",IF('Games &amp; Picks'!G$42='Games &amp; Picks'!$E$42,1,0)))</f>
        <v>0</v>
      </c>
      <c r="D3">
        <f>IF('Games &amp; Picks'!H$1="","",IF('Games &amp; Picks'!$E$42="x","",IF('Games &amp; Picks'!H$42='Games &amp; Picks'!$E$42,1,0)))</f>
        <v>0</v>
      </c>
      <c r="E3">
        <f>IF('Games &amp; Picks'!I$1="","",IF('Games &amp; Picks'!$E$42="x","",IF('Games &amp; Picks'!I$42='Games &amp; Picks'!$E$42,1,0)))</f>
        <v>0</v>
      </c>
      <c r="F3">
        <f>IF('Games &amp; Picks'!J$1="","",IF('Games &amp; Picks'!$E$42="x","",IF('Games &amp; Picks'!J$42='Games &amp; Picks'!$E$42,1,0)))</f>
        <v>0</v>
      </c>
      <c r="G3">
        <f>IF('Games &amp; Picks'!K$1="","",IF('Games &amp; Picks'!$E$42="x","",IF('Games &amp; Picks'!K$42='Games &amp; Picks'!$E$42,1,0)))</f>
        <v>0</v>
      </c>
      <c r="H3">
        <f>IF('Games &amp; Picks'!L$1="","",IF('Games &amp; Picks'!$E$42="x","",IF('Games &amp; Picks'!L$42='Games &amp; Picks'!$E$42,1,0)))</f>
        <v>0</v>
      </c>
      <c r="I3">
        <f>IF('Games &amp; Picks'!M$1="","",IF('Games &amp; Picks'!$E$42="x","",IF('Games &amp; Picks'!M$42='Games &amp; Picks'!$E$42,1,0)))</f>
        <v>0</v>
      </c>
      <c r="J3">
        <f>IF('Games &amp; Picks'!N$1="","",IF('Games &amp; Picks'!$E$42="x","",IF('Games &amp; Picks'!N$42='Games &amp; Picks'!$E$42,1,0)))</f>
        <v>0</v>
      </c>
      <c r="K3">
        <f>IF('Games &amp; Picks'!O$1="","",IF('Games &amp; Picks'!$E$42="x","",IF('Games &amp; Picks'!O$42='Games &amp; Picks'!$E$42,1,0)))</f>
        <v>0</v>
      </c>
      <c r="L3">
        <f>IF('Games &amp; Picks'!P$1="","",IF('Games &amp; Picks'!$E$42="x","",IF('Games &amp; Picks'!P$42='Games &amp; Picks'!$E$42,1,0)))</f>
        <v>0</v>
      </c>
      <c r="M3">
        <f>IF('Games &amp; Picks'!Q$1="","",IF('Games &amp; Picks'!$E$42="x","",IF('Games &amp; Picks'!Q$42='Games &amp; Picks'!$E$42,1,0)))</f>
        <v>0</v>
      </c>
      <c r="N3">
        <f>IF('Games &amp; Picks'!R$1="","",IF('Games &amp; Picks'!$E$42="x","",IF('Games &amp; Picks'!R$42='Games &amp; Picks'!$E$42,1,0)))</f>
        <v>1</v>
      </c>
      <c r="O3">
        <f>IF('Games &amp; Picks'!S$1="","",IF('Games &amp; Picks'!$E$42="x","",IF('Games &amp; Picks'!S$42='Games &amp; Picks'!$E$42,1,0)))</f>
        <v>0</v>
      </c>
      <c r="P3">
        <f>IF('Games &amp; Picks'!T$1="","",IF('Games &amp; Picks'!$E$42="x","",IF('Games &amp; Picks'!T$42='Games &amp; Picks'!$E$42,1,0)))</f>
        <v>0</v>
      </c>
      <c r="Q3">
        <f>IF('Games &amp; Picks'!U$1="","",IF('Games &amp; Picks'!$E$42="x","",IF('Games &amp; Picks'!U$42='Games &amp; Picks'!$E$42,1,0)))</f>
        <v>0</v>
      </c>
      <c r="R3">
        <f>IF('Games &amp; Picks'!V$1="","",IF('Games &amp; Picks'!$E$42="x","",IF('Games &amp; Picks'!V$42='Games &amp; Picks'!$E$42,1,0)))</f>
        <v>0</v>
      </c>
      <c r="S3">
        <f>IF('Games &amp; Picks'!W$1="","",IF('Games &amp; Picks'!$E$42="x","",IF('Games &amp; Picks'!W$42='Games &amp; Picks'!$E$42,1,0)))</f>
        <v>0</v>
      </c>
      <c r="T3">
        <f>IF('Games &amp; Picks'!X$1="","",IF('Games &amp; Picks'!$E$42="x","",IF('Games &amp; Picks'!X$42='Games &amp; Picks'!$E$42,1,0)))</f>
        <v>0</v>
      </c>
      <c r="U3">
        <f>IF('Games &amp; Picks'!Y$1="","",IF('Games &amp; Picks'!$E$42="x","",IF('Games &amp; Picks'!Y$42='Games &amp; Picks'!$E$42,1,0)))</f>
        <v>0</v>
      </c>
      <c r="V3">
        <f>IF('Games &amp; Picks'!Z$1="","",IF('Games &amp; Picks'!$E$42="x","",IF('Games &amp; Picks'!Z$42='Games &amp; Picks'!$E$42,1,0)))</f>
        <v>0</v>
      </c>
      <c r="W3">
        <f>IF('Games &amp; Picks'!AA$1="","",IF('Games &amp; Picks'!$E$42="x","",IF('Games &amp; Picks'!AA$42='Games &amp; Picks'!$E$42,1,0)))</f>
        <v>0</v>
      </c>
      <c r="X3">
        <f>IF('Games &amp; Picks'!AB$1="","",IF('Games &amp; Picks'!$E$42="x","",IF('Games &amp; Picks'!AB$42='Games &amp; Picks'!$E$42,1,0)))</f>
        <v>0</v>
      </c>
      <c r="Y3">
        <f>IF('Games &amp; Picks'!AC$1="","",IF('Games &amp; Picks'!$E$42="x","",IF('Games &amp; Picks'!AC$42='Games &amp; Picks'!$E$42,1,0)))</f>
        <v>0</v>
      </c>
      <c r="Z3">
        <f>IF('Games &amp; Picks'!AD$1="","",IF('Games &amp; Picks'!$E$42="x","",IF('Games &amp; Picks'!AD$42='Games &amp; Picks'!$E$42,1,0)))</f>
        <v>0</v>
      </c>
      <c r="AA3">
        <f>IF('Games &amp; Picks'!AE$1="","",IF('Games &amp; Picks'!$E$42="x","",IF('Games &amp; Picks'!AE$42='Games &amp; Picks'!$E$42,1,0)))</f>
        <v>0</v>
      </c>
      <c r="AB3">
        <f>IF('Games &amp; Picks'!AF$1="","",IF('Games &amp; Picks'!$E$42="x","",IF('Games &amp; Picks'!AF$42='Games &amp; Picks'!$E$42,1,0)))</f>
        <v>0</v>
      </c>
      <c r="AC3">
        <f>IF('Games &amp; Picks'!AG$1="","",IF('Games &amp; Picks'!$E$42="x","",IF('Games &amp; Picks'!AG$42='Games &amp; Picks'!$E$42,1,0)))</f>
        <v>0</v>
      </c>
      <c r="AD3">
        <f>IF('Games &amp; Picks'!AH$1="","",IF('Games &amp; Picks'!$E$42="x","",IF('Games &amp; Picks'!AH$42='Games &amp; Picks'!$E$42,1,0)))</f>
        <v>0</v>
      </c>
      <c r="AE3">
        <f>IF('Games &amp; Picks'!AI$1="","",IF('Games &amp; Picks'!$E$42="x","",IF('Games &amp; Picks'!AI$42='Games &amp; Picks'!$E$42,1,0)))</f>
        <v>0</v>
      </c>
      <c r="AF3">
        <f>IF('Games &amp; Picks'!AJ$1="","",IF('Games &amp; Picks'!$E$42="x","",IF('Games &amp; Picks'!AJ$42='Games &amp; Picks'!$E$42,1,0)))</f>
        <v>0</v>
      </c>
      <c r="AG3">
        <f>IF('Games &amp; Picks'!AK$1="","",IF('Games &amp; Picks'!$E$42="x","",IF('Games &amp; Picks'!AK$42='Games &amp; Picks'!$E$42,1,0)))</f>
        <v>0</v>
      </c>
      <c r="AH3">
        <f>IF('Games &amp; Picks'!AL$1="","",IF('Games &amp; Picks'!$E$42="x","",IF('Games &amp; Picks'!AL$42='Games &amp; Picks'!$E$42,1,0)))</f>
        <v>0</v>
      </c>
      <c r="AI3">
        <f>IF('Games &amp; Picks'!AM$1="","",IF('Games &amp; Picks'!$E$42="x","",IF('Games &amp; Picks'!AM$42='Games &amp; Picks'!$E$42,1,0)))</f>
        <v>0</v>
      </c>
      <c r="AJ3">
        <f>IF('Games &amp; Picks'!AN$1="","",IF('Games &amp; Picks'!$E$42="x","",IF('Games &amp; Picks'!AN$42='Games &amp; Picks'!$E$42,1,0)))</f>
        <v>0</v>
      </c>
      <c r="AK3">
        <f>IF('Games &amp; Picks'!AO$1="","",IF('Games &amp; Picks'!$E$42="x","",IF('Games &amp; Picks'!AO$42='Games &amp; Picks'!$E$42,1,0)))</f>
        <v>0</v>
      </c>
      <c r="AL3">
        <f>IF('Games &amp; Picks'!AP$1="","",IF('Games &amp; Picks'!$E$42="x","",IF('Games &amp; Picks'!AP$42='Games &amp; Picks'!$E$42,1,0)))</f>
        <v>0</v>
      </c>
      <c r="AM3" t="str">
        <f>IF('Games &amp; Picks'!AQ$1="","",IF('Games &amp; Picks'!$E$42="x","",IF('Games &amp; Picks'!AQ$42='Games &amp; Picks'!$E$42,1,0)))</f>
        <v/>
      </c>
      <c r="AN3" t="str">
        <f>IF('Games &amp; Picks'!AR$1="","",IF('Games &amp; Picks'!$E$42="x","",IF('Games &amp; Picks'!AR$42='Games &amp; Picks'!$E$42,1,0)))</f>
        <v/>
      </c>
      <c r="AO3" t="str">
        <f>IF('Games &amp; Picks'!AS$1="","",IF('Games &amp; Picks'!$E$42="x","",IF('Games &amp; Picks'!AS$42='Games &amp; Picks'!$E$42,1,0)))</f>
        <v/>
      </c>
      <c r="AP3" t="str">
        <f>IF('Games &amp; Picks'!AT$1="","",IF('Games &amp; Picks'!$E$42="x","",IF('Games &amp; Picks'!AT$42='Games &amp; Picks'!$E$42,1,0)))</f>
        <v/>
      </c>
      <c r="AQ3" t="str">
        <f>IF('Games &amp; Picks'!AU$1="","",IF('Games &amp; Picks'!$E$42="x","",IF('Games &amp; Picks'!AU$42='Games &amp; Picks'!$E$42,1,0)))</f>
        <v/>
      </c>
      <c r="AR3" t="str">
        <f>IF('Games &amp; Picks'!AV$1="","",IF('Games &amp; Picks'!$E$42="x","",IF('Games &amp; Picks'!AV$42='Games &amp; Picks'!$E$42,1,0)))</f>
        <v/>
      </c>
      <c r="AS3" t="str">
        <f>IF('Games &amp; Picks'!AW$1="","",IF('Games &amp; Picks'!$E$42="x","",IF('Games &amp; Picks'!AW$42='Games &amp; Picks'!$E$42,1,0)))</f>
        <v/>
      </c>
      <c r="AT3" t="str">
        <f>IF('Games &amp; Picks'!AX$1="","",IF('Games &amp; Picks'!$E$42="x","",IF('Games &amp; Picks'!AX$42='Games &amp; Picks'!$E$42,1,0)))</f>
        <v/>
      </c>
      <c r="AU3" s="44"/>
    </row>
    <row r="4" spans="1:47" ht="13.8" thickTop="1" thickBot="1" x14ac:dyDescent="0.25">
      <c r="A4" t="s">
        <v>22</v>
      </c>
      <c r="B4" s="16">
        <f>SUM(B2:B3)</f>
        <v>1</v>
      </c>
      <c r="C4" s="16">
        <f>IF('Games &amp; Picks'!G$1="","",SUM(C2:C3))</f>
        <v>1</v>
      </c>
      <c r="D4" s="16">
        <f>IF('Games &amp; Picks'!H$1="","",SUM(D2:D3))</f>
        <v>0</v>
      </c>
      <c r="E4" s="16">
        <f>IF('Games &amp; Picks'!I$1="","",SUM(E2:E3))</f>
        <v>0</v>
      </c>
      <c r="F4" s="16">
        <f>IF('Games &amp; Picks'!J$1="","",SUM(F2:F3))</f>
        <v>1</v>
      </c>
      <c r="G4" s="16">
        <f>IF('Games &amp; Picks'!K$1="","",SUM(G2:G3))</f>
        <v>0</v>
      </c>
      <c r="H4" s="16">
        <f>IF('Games &amp; Picks'!L$1="","",SUM(H2:H3))</f>
        <v>1</v>
      </c>
      <c r="I4" s="16">
        <f>IF('Games &amp; Picks'!M$1="","",SUM(I2:I3))</f>
        <v>1</v>
      </c>
      <c r="J4" s="16">
        <f>IF('Games &amp; Picks'!N$1="","",SUM(J2:J3))</f>
        <v>0</v>
      </c>
      <c r="K4" s="16">
        <f>IF('Games &amp; Picks'!O$1="","",SUM(K2:K3))</f>
        <v>1</v>
      </c>
      <c r="L4" s="16">
        <f>IF('Games &amp; Picks'!P$1="","",SUM(L2:L3))</f>
        <v>0</v>
      </c>
      <c r="M4" s="16">
        <f>IF('Games &amp; Picks'!Q$1="","",SUM(M2:M3))</f>
        <v>0</v>
      </c>
      <c r="N4" s="16">
        <f>IF('Games &amp; Picks'!R$1="","",SUM(N2:N3))</f>
        <v>2</v>
      </c>
      <c r="O4" s="16">
        <f>IF('Games &amp; Picks'!S$1="","",SUM(O2:O3))</f>
        <v>0</v>
      </c>
      <c r="P4" s="16">
        <f>IF('Games &amp; Picks'!T$1="","",SUM(P2:P3))</f>
        <v>1</v>
      </c>
      <c r="Q4" s="16">
        <f>IF('Games &amp; Picks'!U$1="","",SUM(Q2:Q3))</f>
        <v>1</v>
      </c>
      <c r="R4" s="16">
        <f>IF('Games &amp; Picks'!V$1="","",SUM(R2:R3))</f>
        <v>0</v>
      </c>
      <c r="S4" s="16">
        <f>IF('Games &amp; Picks'!W$1="","",SUM(S2:S3))</f>
        <v>0</v>
      </c>
      <c r="T4" s="16">
        <f>IF('Games &amp; Picks'!X$1="","",SUM(T2:T3))</f>
        <v>0</v>
      </c>
      <c r="U4" s="16">
        <f>IF('Games &amp; Picks'!Y$1="","",SUM(U2:U3))</f>
        <v>1</v>
      </c>
      <c r="V4" s="16">
        <f>IF('Games &amp; Picks'!Z$1="","",SUM(V2:V3))</f>
        <v>1</v>
      </c>
      <c r="W4" s="16">
        <f>IF('Games &amp; Picks'!AA$1="","",SUM(W2:W3))</f>
        <v>1</v>
      </c>
      <c r="X4" s="16">
        <f>IF('Games &amp; Picks'!AB$1="","",SUM(X2:X3))</f>
        <v>1</v>
      </c>
      <c r="Y4" s="16">
        <f>IF('Games &amp; Picks'!AC$1="","",SUM(Y2:Y3))</f>
        <v>1</v>
      </c>
      <c r="Z4" s="16">
        <f>IF('Games &amp; Picks'!AD$1="","",SUM(Z2:Z3))</f>
        <v>1</v>
      </c>
      <c r="AA4" s="16">
        <f>IF('Games &amp; Picks'!AE$1="","",SUM(AA2:AA3))</f>
        <v>0</v>
      </c>
      <c r="AB4" s="16">
        <f>IF('Games &amp; Picks'!AF$1="","",SUM(AB2:AB3))</f>
        <v>0</v>
      </c>
      <c r="AC4" s="16">
        <f>IF('Games &amp; Picks'!AG$1="","",SUM(AC2:AC3))</f>
        <v>1</v>
      </c>
      <c r="AD4" s="16">
        <f>IF('Games &amp; Picks'!AH$1="","",SUM(AD2:AD3))</f>
        <v>0</v>
      </c>
      <c r="AE4" s="16">
        <f>IF('Games &amp; Picks'!AI$1="","",SUM(AE2:AE3))</f>
        <v>0</v>
      </c>
      <c r="AF4" s="16">
        <f>IF('Games &amp; Picks'!AJ$1="","",SUM(AF2:AF3))</f>
        <v>1</v>
      </c>
      <c r="AG4" s="16">
        <f>IF('Games &amp; Picks'!AK$1="","",SUM(AG2:AG3))</f>
        <v>0</v>
      </c>
      <c r="AH4" s="16">
        <f>IF('Games &amp; Picks'!AL$1="","",SUM(AH2:AH3))</f>
        <v>0</v>
      </c>
      <c r="AI4" s="16">
        <f>IF('Games &amp; Picks'!AM$1="","",SUM(AI2:AI3))</f>
        <v>0</v>
      </c>
      <c r="AJ4" s="16">
        <f>IF('Games &amp; Picks'!AN$1="","",SUM(AJ2:AJ3))</f>
        <v>0</v>
      </c>
      <c r="AK4" s="16">
        <f>IF('Games &amp; Picks'!AO$1="","",SUM(AK2:AK3))</f>
        <v>0</v>
      </c>
      <c r="AL4" s="16">
        <f>IF('Games &amp; Picks'!AP$1="","",SUM(AL2:AL3))</f>
        <v>0</v>
      </c>
      <c r="AM4" s="16" t="str">
        <f>IF('Games &amp; Picks'!AQ$1="","",SUM(AM2:AM3))</f>
        <v/>
      </c>
      <c r="AN4" s="16" t="str">
        <f>IF('Games &amp; Picks'!AR$1="","",SUM(AN2:AN3))</f>
        <v/>
      </c>
      <c r="AO4" s="16" t="str">
        <f>IF('Games &amp; Picks'!AS$1="","",SUM(AO2:AO3))</f>
        <v/>
      </c>
      <c r="AP4" s="16" t="str">
        <f>IF('Games &amp; Picks'!AT$1="","",SUM(AP2:AP3))</f>
        <v/>
      </c>
      <c r="AQ4" s="16" t="str">
        <f>IF('Games &amp; Picks'!AU$1="","",SUM(AQ2:AQ3))</f>
        <v/>
      </c>
      <c r="AR4" s="16" t="str">
        <f>IF('Games &amp; Picks'!AV$1="","",SUM(AR2:AR3))</f>
        <v/>
      </c>
      <c r="AS4" s="16" t="str">
        <f>IF('Games &amp; Picks'!AW$1="","",SUM(AS2:AS3))</f>
        <v/>
      </c>
      <c r="AT4" s="16" t="str">
        <f>IF('Games &amp; Picks'!AX$1="","",SUM(AT2:AT3))</f>
        <v/>
      </c>
      <c r="AU4" s="44"/>
    </row>
    <row r="5" spans="1:47" ht="13.2" thickTop="1" x14ac:dyDescent="0.2"/>
    <row r="7" spans="1:47" ht="13.2" thickBot="1" x14ac:dyDescent="0.25"/>
    <row r="8" spans="1:47" x14ac:dyDescent="0.2">
      <c r="B8" s="134" t="s">
        <v>31</v>
      </c>
      <c r="C8" s="135"/>
    </row>
    <row r="9" spans="1:47" x14ac:dyDescent="0.2">
      <c r="B9" s="29">
        <v>0</v>
      </c>
      <c r="C9" s="30" t="s">
        <v>30</v>
      </c>
    </row>
    <row r="10" spans="1:47" ht="13.2" thickBot="1" x14ac:dyDescent="0.25">
      <c r="B10" s="31">
        <v>2</v>
      </c>
      <c r="C10" s="32" t="s">
        <v>22</v>
      </c>
    </row>
  </sheetData>
  <sheetProtection password="EB0E" sheet="1" objects="1" scenarios="1"/>
  <mergeCells count="1">
    <mergeCell ref="B8:C8"/>
  </mergeCells>
  <phoneticPr fontId="10" type="noConversion"/>
  <conditionalFormatting sqref="B2:AT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AT1">
    <cfRule type="expression" dxfId="0" priority="2" stopIfTrue="1">
      <formula>B$1=""</formula>
    </cfRule>
  </conditionalFormatting>
  <pageMargins left="0.75" right="0.75" top="1" bottom="1" header="0.5" footer="0.5"/>
  <ignoredErrors>
    <ignoredError sqref="E1:AT1 C1 D1 B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Games &amp; Picks</vt:lpstr>
      <vt:lpstr>Score</vt:lpstr>
      <vt:lpstr>Streaks</vt:lpstr>
      <vt:lpstr>New Years Bonus</vt:lpstr>
      <vt:lpstr>Playoff Bonus</vt:lpstr>
    </vt:vector>
  </TitlesOfParts>
  <Manager/>
  <Company>AT&amp;T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Brunner</dc:creator>
  <cp:keywords/>
  <dc:description/>
  <cp:lastModifiedBy>End User</cp:lastModifiedBy>
  <cp:lastPrinted>2013-01-03T21:16:50Z</cp:lastPrinted>
  <dcterms:created xsi:type="dcterms:W3CDTF">2012-12-22T03:41:04Z</dcterms:created>
  <dcterms:modified xsi:type="dcterms:W3CDTF">2017-01-13T16:44:00Z</dcterms:modified>
  <cp:category/>
</cp:coreProperties>
</file>